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a.sharepoint.com/sites/csp-environmental-and-sustainability/project/Environmental reporting/5. UK Triennial Environmental Review/2025/AER 2025/Published documents (Dec. 2025)/"/>
    </mc:Choice>
  </mc:AlternateContent>
  <xr:revisionPtr revIDLastSave="1013" documentId="8_{AC305A11-938E-431E-8847-ED02DFE37868}" xr6:coauthVersionLast="47" xr6:coauthVersionMax="47" xr10:uidLastSave="{AFD7E7C0-4413-4865-9D1F-CA8AC3459C11}"/>
  <bookViews>
    <workbookView xWindow="-108" yWindow="-108" windowWidth="23256" windowHeight="13896" tabRatio="814" firstSheet="10" activeTab="13" xr2:uid="{DB6C5B1B-FBE2-43BD-88A8-D371C53B931D}"/>
  </bookViews>
  <sheets>
    <sheet name="Contents" sheetId="31" r:id="rId1"/>
    <sheet name="Figure 1" sheetId="1" r:id="rId2"/>
    <sheet name="Figure 2" sheetId="2" r:id="rId3"/>
    <sheet name="Figure 3" sheetId="3" r:id="rId4"/>
    <sheet name="Figure 4" sheetId="4" r:id="rId5"/>
    <sheet name="Figure 5" sheetId="5" r:id="rId6"/>
    <sheet name="Figure 6" sheetId="6" r:id="rId7"/>
    <sheet name="Figure 7" sheetId="7" r:id="rId8"/>
    <sheet name="Figure 8" sheetId="8" r:id="rId9"/>
    <sheet name="Figure 9" sheetId="9" r:id="rId10"/>
    <sheet name="Figure 10" sheetId="10" r:id="rId11"/>
    <sheet name="Figure 11" sheetId="12" r:id="rId12"/>
    <sheet name="Figure 12" sheetId="13" r:id="rId13"/>
    <sheet name="Figure 13" sheetId="14" r:id="rId14"/>
    <sheet name="Figure 14" sheetId="15" r:id="rId15"/>
    <sheet name="Figure 15" sheetId="16" r:id="rId16"/>
    <sheet name="Figure 16" sheetId="17" r:id="rId17"/>
    <sheet name="Figure 17" sheetId="18" r:id="rId18"/>
    <sheet name="Figure 18" sheetId="19" r:id="rId19"/>
    <sheet name="Figure 19" sheetId="20" r:id="rId20"/>
    <sheet name="Figure 20" sheetId="21" r:id="rId21"/>
    <sheet name="Figure 21" sheetId="22" r:id="rId22"/>
    <sheet name="Figure 22" sheetId="23" r:id="rId23"/>
    <sheet name="Figure 23" sheetId="24" r:id="rId24"/>
    <sheet name="Figure 24" sheetId="25" r:id="rId25"/>
    <sheet name="Figure 25" sheetId="26" r:id="rId26"/>
    <sheet name="Figure 26" sheetId="27" r:id="rId27"/>
    <sheet name="Figure 27" sheetId="28" r:id="rId28"/>
    <sheet name="Figure 28" sheetId="29" r:id="rId2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2" l="1"/>
  <c r="C24" i="22"/>
  <c r="B24" i="22"/>
  <c r="B23" i="21"/>
  <c r="H6" i="14" l="1"/>
  <c r="G6" i="14" s="1"/>
  <c r="F6" i="14"/>
  <c r="E6" i="14"/>
  <c r="D6" i="14"/>
  <c r="C6" i="14"/>
  <c r="B6" i="14"/>
  <c r="F6" i="12"/>
  <c r="E6" i="12" s="1"/>
  <c r="D6" i="12"/>
  <c r="C6" i="12"/>
  <c r="B6" i="12"/>
</calcChain>
</file>

<file path=xl/sharedStrings.xml><?xml version="1.0" encoding="utf-8"?>
<sst xmlns="http://schemas.openxmlformats.org/spreadsheetml/2006/main" count="282" uniqueCount="191">
  <si>
    <t>Contents</t>
  </si>
  <si>
    <t>AER 2025 Data and Analysis Section</t>
  </si>
  <si>
    <t>Climate Change</t>
  </si>
  <si>
    <t>Figures 1-9</t>
  </si>
  <si>
    <t>Aviation Noise</t>
  </si>
  <si>
    <t>Figures 10-18</t>
  </si>
  <si>
    <t>Air Quality</t>
  </si>
  <si>
    <t>Figures 19-28</t>
  </si>
  <si>
    <t>Figure 1: UK aviation emissions (2019 to 2024)</t>
  </si>
  <si>
    <t>Year</t>
  </si>
  <si>
    <t>Emissions (MtCO2e)</t>
  </si>
  <si>
    <t>Number of flights</t>
  </si>
  <si>
    <t>Grand Total</t>
  </si>
  <si>
    <t>Figure 2: Percentage reductions in flight numbers and emissions for domestic and international air traffic (2019 compared to 2024) </t>
  </si>
  <si>
    <t>Time Period</t>
  </si>
  <si>
    <t>Number of international flights</t>
  </si>
  <si>
    <t>Emissions from international flights (MtCO2e)</t>
  </si>
  <si>
    <t>Number of domestic flights</t>
  </si>
  <si>
    <t>Emissions from domestic flights (MtCO2e)</t>
  </si>
  <si>
    <t>2019 to 2024</t>
  </si>
  <si>
    <t>Figure 3: Proportion of GHG emissions for selected transport modes in the UK (2023) </t>
  </si>
  <si>
    <t>Mode of Transport</t>
  </si>
  <si>
    <t>Percentage of 2023 GHG Emissions</t>
  </si>
  <si>
    <t>Passenger cars</t>
  </si>
  <si>
    <t>HGVs</t>
  </si>
  <si>
    <t>LDVs</t>
  </si>
  <si>
    <t>Buses</t>
  </si>
  <si>
    <t>Rail</t>
  </si>
  <si>
    <t>Domestic Civil Aviation</t>
  </si>
  <si>
    <t>Figure 4: Trends in UK domestic GHG emissions between buses, rail and domestic aviation (2005 to 2023) </t>
  </si>
  <si>
    <t>Bus</t>
  </si>
  <si>
    <t>Figure 5: Proportion of domestic and international emissions (2024) </t>
  </si>
  <si>
    <t>Percentage of Emissions from international flights</t>
  </si>
  <si>
    <t>Percentage of Emissions from domestic flights</t>
  </si>
  <si>
    <t>Figure 6: Comparison between ultra-short, short, medium and long-haul operations from the UK (2024) </t>
  </si>
  <si>
    <t>Flight Distance</t>
  </si>
  <si>
    <t>Emissions (%)</t>
  </si>
  <si>
    <t>Number of Flights (%)</t>
  </si>
  <si>
    <t>Ultra-short (0-500 km)</t>
  </si>
  <si>
    <t>Short-haul (500-1500 km)</t>
  </si>
  <si>
    <t>Medium-haul (1500-4000 km)</t>
  </si>
  <si>
    <t>Long-haul (&gt;4000 km)</t>
  </si>
  <si>
    <t>Figure 7: Percentage change in the number of flights by distance (2019 compared to 2024) </t>
  </si>
  <si>
    <t>Flight Number Percentage Change between 2019 and 2024</t>
  </si>
  <si>
    <t>-22%</t>
  </si>
  <si>
    <t>-12%</t>
  </si>
  <si>
    <t>13%</t>
  </si>
  <si>
    <t>3%</t>
  </si>
  <si>
    <t>Figure 8: Proportion of emissions between the 10 busiest airports and all other UK airports (2024) </t>
  </si>
  <si>
    <t xml:space="preserve">Percentage of all UK airport Emissions (MtCO2e) </t>
  </si>
  <si>
    <t>All other UK airports</t>
  </si>
  <si>
    <t>10 busiest airports</t>
  </si>
  <si>
    <r>
      <t>Figure 9: CO</t>
    </r>
    <r>
      <rPr>
        <b/>
        <vertAlign val="subscript"/>
        <sz val="10"/>
        <color rgb="FF000000"/>
        <rFont val="Arial"/>
        <family val="2"/>
      </rPr>
      <t>2</t>
    </r>
    <r>
      <rPr>
        <b/>
        <sz val="10"/>
        <color rgb="FF000000"/>
        <rFont val="Arial"/>
        <family val="2"/>
      </rPr>
      <t>e emissions (Mt) amongst the top 10 busiest airports (2024) </t>
    </r>
  </si>
  <si>
    <t>Airport</t>
  </si>
  <si>
    <t>2024 Emissions (MtCO2e)</t>
  </si>
  <si>
    <t>Heathrow</t>
  </si>
  <si>
    <t>Gatwick</t>
  </si>
  <si>
    <t>Manchester</t>
  </si>
  <si>
    <t>Stansted</t>
  </si>
  <si>
    <t>Edinburgh</t>
  </si>
  <si>
    <t>Birmingham</t>
  </si>
  <si>
    <t>Luton</t>
  </si>
  <si>
    <t>Glasgow</t>
  </si>
  <si>
    <t>Bristol</t>
  </si>
  <si>
    <t>Belfast International</t>
  </si>
  <si>
    <t>Figure 10: Proportion of people affected by aviation, rail, and road transport noise in the UK (2016) </t>
  </si>
  <si>
    <t>Proportion of people affected by transport noise</t>
  </si>
  <si>
    <t>Aviation</t>
  </si>
  <si>
    <t>Road</t>
  </si>
  <si>
    <t>Figure 11: Population exposed to daytime aviation noise in the UK (2024) </t>
  </si>
  <si>
    <t>Population Exposed</t>
  </si>
  <si>
    <t xml:space="preserve">51-54 </t>
  </si>
  <si>
    <t>54-57</t>
  </si>
  <si>
    <t xml:space="preserve">57-60 </t>
  </si>
  <si>
    <t xml:space="preserve">60-63 </t>
  </si>
  <si>
    <t xml:space="preserve">&gt;63 </t>
  </si>
  <si>
    <t>All</t>
  </si>
  <si>
    <t>Noise Level Stacked</t>
  </si>
  <si>
    <t>Figure 12: Population exposed to daytime aviation noise in the UK (2019 to 2024) </t>
  </si>
  <si>
    <t xml:space="preserve">54-57 </t>
  </si>
  <si>
    <t>2019</t>
  </si>
  <si>
    <t>2020</t>
  </si>
  <si>
    <t>2021</t>
  </si>
  <si>
    <t>2022</t>
  </si>
  <si>
    <t>2023</t>
  </si>
  <si>
    <t>2024</t>
  </si>
  <si>
    <t>Figure 13: Population exposed to night-time aviation noise in the UK (2024) </t>
  </si>
  <si>
    <t>Population Exposed in Night-time</t>
  </si>
  <si>
    <t>45-48</t>
  </si>
  <si>
    <t xml:space="preserve">48-51 </t>
  </si>
  <si>
    <t>Figure 14: Population exposed to night-time aviation noise in the UK (2019 to 2024) </t>
  </si>
  <si>
    <t>Figure 15: Changes in daytime noise contours area, people exposed assuming actual (2024) population data, and people exposed assuming 2019 population data (%) </t>
  </si>
  <si>
    <t>Percentage Change between 2019 and 2024</t>
  </si>
  <si>
    <t>Area</t>
  </si>
  <si>
    <t xml:space="preserve">Actual Population </t>
  </si>
  <si>
    <t>Frozen Population (2019)</t>
  </si>
  <si>
    <t>&gt;51 dB</t>
  </si>
  <si>
    <t>-16%</t>
  </si>
  <si>
    <t>-13%</t>
  </si>
  <si>
    <t>-15%</t>
  </si>
  <si>
    <t>&gt;54 dB</t>
  </si>
  <si>
    <t>-17%</t>
  </si>
  <si>
    <t>-19%</t>
  </si>
  <si>
    <t>&gt;57 dB</t>
  </si>
  <si>
    <t>-9%</t>
  </si>
  <si>
    <t>&gt;60 dB</t>
  </si>
  <si>
    <t>-10%</t>
  </si>
  <si>
    <t>-14%</t>
  </si>
  <si>
    <t>&gt;63 dB</t>
  </si>
  <si>
    <t>-2%</t>
  </si>
  <si>
    <t>-6%</t>
  </si>
  <si>
    <t>Figure 16: Changes in night-time noise contours area, people exposed assuming actual (2024) population data, and people exposed assuming 2019 population data (%) </t>
  </si>
  <si>
    <t>Actual Population</t>
  </si>
  <si>
    <t>&gt;45</t>
  </si>
  <si>
    <t>-11%</t>
  </si>
  <si>
    <t>-7%</t>
  </si>
  <si>
    <t xml:space="preserve">&gt;48 </t>
  </si>
  <si>
    <t>-8%</t>
  </si>
  <si>
    <t xml:space="preserve">&gt;51 </t>
  </si>
  <si>
    <t>-3%</t>
  </si>
  <si>
    <t xml:space="preserve">&gt;54 </t>
  </si>
  <si>
    <t>-1%</t>
  </si>
  <si>
    <t>-5%</t>
  </si>
  <si>
    <t>&gt;57</t>
  </si>
  <si>
    <t>-4%</t>
  </si>
  <si>
    <t xml:space="preserve">&gt;60 </t>
  </si>
  <si>
    <t>-28%</t>
  </si>
  <si>
    <t>-31%</t>
  </si>
  <si>
    <t>-21%</t>
  </si>
  <si>
    <t>Figure 17: Average number of people in the UK exposed to noise per flight in the daytime (2019 to 2024) </t>
  </si>
  <si>
    <t>Average Number of Exposed People</t>
  </si>
  <si>
    <t>Figure 18: Average number of people in the UK exposed to noise per flight in the night-time (2019 to 2024) </t>
  </si>
  <si>
    <t>Figure 19: Proportion of air pollutants emitted by aircraft during LTO cycle in the UK (2023) </t>
  </si>
  <si>
    <t>Air Pollutant Emissions Proportions during LTO cycle</t>
  </si>
  <si>
    <t>NOx</t>
  </si>
  <si>
    <r>
      <t>SO</t>
    </r>
    <r>
      <rPr>
        <b/>
        <vertAlign val="subscript"/>
        <sz val="10"/>
        <color theme="1"/>
        <rFont val="Arial"/>
        <family val="2"/>
      </rPr>
      <t>2</t>
    </r>
  </si>
  <si>
    <r>
      <t>PM</t>
    </r>
    <r>
      <rPr>
        <b/>
        <vertAlign val="subscript"/>
        <sz val="10"/>
        <color theme="1"/>
        <rFont val="Arial"/>
        <family val="2"/>
      </rPr>
      <t>2.5</t>
    </r>
  </si>
  <si>
    <t>NMVOCs</t>
  </si>
  <si>
    <r>
      <t>Figure 20: Trends in NO</t>
    </r>
    <r>
      <rPr>
        <b/>
        <vertAlign val="subscript"/>
        <sz val="10"/>
        <color rgb="FF000000"/>
        <rFont val="Arial"/>
        <family val="2"/>
      </rPr>
      <t>x</t>
    </r>
    <r>
      <rPr>
        <b/>
        <sz val="10"/>
        <color rgb="FF000000"/>
        <rFont val="Arial"/>
        <family val="2"/>
      </rPr>
      <t> emissions by aircraft during LTO cycle in the UK (2005 to 2023) </t>
    </r>
  </si>
  <si>
    <t>NOx Emissions (kt) during LTO cycle</t>
  </si>
  <si>
    <r>
      <t>Figure 21: Trends in SO</t>
    </r>
    <r>
      <rPr>
        <b/>
        <vertAlign val="subscript"/>
        <sz val="9.5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, PM</t>
    </r>
    <r>
      <rPr>
        <b/>
        <vertAlign val="subscript"/>
        <sz val="9.5"/>
        <color rgb="FF000000"/>
        <rFont val="Calibri"/>
        <family val="2"/>
      </rPr>
      <t>2.5</t>
    </r>
    <r>
      <rPr>
        <b/>
        <sz val="12"/>
        <color rgb="FF000000"/>
        <rFont val="Calibri"/>
        <family val="2"/>
      </rPr>
      <t> and NMVOCs emissions by aircraft during LTO cycle in the UK (2005 to 2023) </t>
    </r>
  </si>
  <si>
    <t>Air Pollutant Emissions during LTO cycle</t>
  </si>
  <si>
    <r>
      <t>SO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(kt)</t>
    </r>
  </si>
  <si>
    <r>
      <t>PM</t>
    </r>
    <r>
      <rPr>
        <b/>
        <vertAlign val="subscript"/>
        <sz val="11"/>
        <color theme="1"/>
        <rFont val="Aptos Narrow"/>
        <family val="2"/>
        <scheme val="minor"/>
      </rPr>
      <t>2.5</t>
    </r>
    <r>
      <rPr>
        <b/>
        <sz val="11"/>
        <color theme="1"/>
        <rFont val="Aptos Narrow"/>
        <family val="2"/>
        <scheme val="minor"/>
      </rPr>
      <t xml:space="preserve"> (kt)</t>
    </r>
  </si>
  <si>
    <t>NMVOCs (kt)</t>
  </si>
  <si>
    <t>Figure 22: Difference between air pollutants emitted by aircraft during LTO cycle in the UK (2023 compared to 2019) </t>
  </si>
  <si>
    <t>Percentage Change</t>
  </si>
  <si>
    <t>SO2</t>
  </si>
  <si>
    <t>PM2.5</t>
  </si>
  <si>
    <t>2019 - 2023</t>
  </si>
  <si>
    <t>Figure 23: Comparison between UK aviation LTO cycle NOx emissions and other UK transport sectors (2023) </t>
  </si>
  <si>
    <t>Transport Sector</t>
  </si>
  <si>
    <t>NOx Emissions (kt) 2023</t>
  </si>
  <si>
    <t>Passenger Cars</t>
  </si>
  <si>
    <t>Light Goods Vehicles</t>
  </si>
  <si>
    <t>Heavy Goods Vehicles</t>
  </si>
  <si>
    <t>Aviation (LTO cycle)</t>
  </si>
  <si>
    <t>Buses and Coaches</t>
  </si>
  <si>
    <t>Figure 24: Historical trends in NOx emissions from several UK transport modes (2005 to 2023) </t>
  </si>
  <si>
    <t>NOx Emissions (kt)</t>
  </si>
  <si>
    <t>Bises amd Coaches</t>
  </si>
  <si>
    <t>HGV</t>
  </si>
  <si>
    <t>LGV</t>
  </si>
  <si>
    <r>
      <t>Figure 25: Difference between NO</t>
    </r>
    <r>
      <rPr>
        <b/>
        <vertAlign val="subscript"/>
        <sz val="10"/>
        <color rgb="FF000000"/>
        <rFont val="Arial"/>
        <family val="2"/>
      </rPr>
      <t>x</t>
    </r>
    <r>
      <rPr>
        <b/>
        <sz val="10"/>
        <color rgb="FF000000"/>
        <rFont val="Arial"/>
        <family val="2"/>
      </rPr>
      <t> emitted by different UK transport sectors (2023 compared to 2019) </t>
    </r>
  </si>
  <si>
    <t>Percentage Change in NOx emissions (2019 and 2023)</t>
  </si>
  <si>
    <t xml:space="preserve">Aviation </t>
  </si>
  <si>
    <t>Figure 26: Proportion of NOx emissions by aircraft during LTO cycle per UK region (2023) </t>
  </si>
  <si>
    <t>Region</t>
  </si>
  <si>
    <t>Proportion of NOx Emissions in 2023</t>
  </si>
  <si>
    <t>London</t>
  </si>
  <si>
    <t>South East</t>
  </si>
  <si>
    <t>East of England</t>
  </si>
  <si>
    <t>North West</t>
  </si>
  <si>
    <t>Scotland</t>
  </si>
  <si>
    <t>South West</t>
  </si>
  <si>
    <t>East Midlands</t>
  </si>
  <si>
    <t>West Midlands</t>
  </si>
  <si>
    <t>Northern Ireland</t>
  </si>
  <si>
    <t>North East</t>
  </si>
  <si>
    <t>Yorkshire and the Humber</t>
  </si>
  <si>
    <t>Wales</t>
  </si>
  <si>
    <t>Figure 27: Proportion of NOx emissions by aircraft during LTO cycle between 10 busiest and all other UK airports (2023) </t>
  </si>
  <si>
    <t>Proportion of NOx Emissions during LTO cycle</t>
  </si>
  <si>
    <r>
      <t>Figure 28: NO</t>
    </r>
    <r>
      <rPr>
        <b/>
        <vertAlign val="subscript"/>
        <sz val="10"/>
        <color rgb="FF000000"/>
        <rFont val="Arial"/>
        <family val="2"/>
      </rPr>
      <t>x</t>
    </r>
    <r>
      <rPr>
        <b/>
        <sz val="10"/>
        <color rgb="FF000000"/>
        <rFont val="Arial"/>
        <family val="2"/>
      </rPr>
      <t> emissions from aircraft during LTO cycle for the 10 busiest UK airports (2023)</t>
    </r>
  </si>
  <si>
    <t>NOx emissions (kt) - 2023</t>
  </si>
  <si>
    <r>
      <t>Night-time Noise Level Bands (dB LA</t>
    </r>
    <r>
      <rPr>
        <b/>
        <vertAlign val="subscript"/>
        <sz val="10"/>
        <color theme="1"/>
        <rFont val="Arial"/>
        <family val="2"/>
      </rPr>
      <t>eq,8h</t>
    </r>
    <r>
      <rPr>
        <b/>
        <sz val="10"/>
        <color theme="1"/>
        <rFont val="Arial"/>
        <family val="2"/>
      </rPr>
      <t>)</t>
    </r>
  </si>
  <si>
    <r>
      <t>Daytime Noise Level Bands (dB LA</t>
    </r>
    <r>
      <rPr>
        <b/>
        <vertAlign val="subscript"/>
        <sz val="10"/>
        <color theme="1"/>
        <rFont val="Arial"/>
        <family val="2"/>
      </rPr>
      <t>eq,16h</t>
    </r>
    <r>
      <rPr>
        <b/>
        <sz val="10"/>
        <color theme="1"/>
        <rFont val="Arial"/>
        <family val="2"/>
      </rPr>
      <t>)</t>
    </r>
  </si>
  <si>
    <t>&gt;45 dB</t>
  </si>
  <si>
    <t>&gt;48 dB</t>
  </si>
  <si>
    <r>
      <t>Daytime Noise Level (dB LA</t>
    </r>
    <r>
      <rPr>
        <b/>
        <vertAlign val="subscript"/>
        <sz val="10"/>
        <color theme="1"/>
        <rFont val="Arial"/>
        <family val="2"/>
      </rPr>
      <t>eq,16h</t>
    </r>
    <r>
      <rPr>
        <b/>
        <sz val="10"/>
        <color theme="1"/>
        <rFont val="Arial"/>
        <family val="2"/>
      </rPr>
      <t>)</t>
    </r>
  </si>
  <si>
    <r>
      <t>Night-time Noise Level (dB LA</t>
    </r>
    <r>
      <rPr>
        <b/>
        <vertAlign val="subscript"/>
        <sz val="10"/>
        <color theme="1"/>
        <rFont val="Arial"/>
        <family val="2"/>
      </rPr>
      <t>eq,8h</t>
    </r>
    <r>
      <rPr>
        <b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</si>
</sst>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vertAlign val="subscript"/>
      <sz val="9.5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vertAlign val="subscript"/>
      <sz val="10"/>
      <color rgb="FF000000"/>
      <name val="Arial"/>
      <family val="2"/>
    </font>
    <font>
      <b/>
      <vertAlign val="sub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0" xfId="0" applyNumberFormat="1"/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0" fontId="11" fillId="0" borderId="1" xfId="1" applyNumberFormat="1" applyFont="1" applyBorder="1" applyAlignment="1">
      <alignment horizontal="center"/>
    </xf>
    <xf numFmtId="165" fontId="11" fillId="0" borderId="1" xfId="1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4" fontId="11" fillId="0" borderId="1" xfId="2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9" fontId="11" fillId="0" borderId="1" xfId="1" applyFont="1" applyBorder="1" applyAlignment="1">
      <alignment horizontal="center"/>
    </xf>
    <xf numFmtId="0" fontId="12" fillId="0" borderId="0" xfId="0" applyFont="1"/>
    <xf numFmtId="164" fontId="11" fillId="0" borderId="1" xfId="2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/>
    <xf numFmtId="2" fontId="11" fillId="0" borderId="1" xfId="0" applyNumberFormat="1" applyFont="1" applyBorder="1"/>
    <xf numFmtId="166" fontId="10" fillId="0" borderId="0" xfId="0" applyNumberFormat="1" applyFont="1"/>
    <xf numFmtId="166" fontId="11" fillId="0" borderId="0" xfId="0" applyNumberFormat="1" applyFont="1"/>
    <xf numFmtId="166" fontId="12" fillId="0" borderId="1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1" fillId="0" borderId="1" xfId="2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4D6B-4F4F-451C-909F-694A0DBECB30}">
  <dimension ref="A1:B6"/>
  <sheetViews>
    <sheetView workbookViewId="0">
      <selection activeCell="D19" sqref="D19"/>
    </sheetView>
  </sheetViews>
  <sheetFormatPr defaultRowHeight="14.4" x14ac:dyDescent="0.3"/>
  <cols>
    <col min="1" max="1" width="22" customWidth="1"/>
    <col min="2" max="2" width="13.44140625" bestFit="1" customWidth="1"/>
  </cols>
  <sheetData>
    <row r="1" spans="1:2" s="7" customFormat="1" ht="18" x14ac:dyDescent="0.35">
      <c r="A1" s="8" t="s">
        <v>0</v>
      </c>
      <c r="B1" s="8"/>
    </row>
    <row r="2" spans="1:2" x14ac:dyDescent="0.3">
      <c r="A2" s="9"/>
      <c r="B2" s="9"/>
    </row>
    <row r="3" spans="1:2" x14ac:dyDescent="0.3">
      <c r="A3" s="10" t="s">
        <v>1</v>
      </c>
      <c r="B3" s="9"/>
    </row>
    <row r="4" spans="1:2" x14ac:dyDescent="0.3">
      <c r="A4" s="9" t="s">
        <v>2</v>
      </c>
      <c r="B4" s="9" t="s">
        <v>3</v>
      </c>
    </row>
    <row r="5" spans="1:2" x14ac:dyDescent="0.3">
      <c r="A5" s="9" t="s">
        <v>4</v>
      </c>
      <c r="B5" s="9" t="s">
        <v>5</v>
      </c>
    </row>
    <row r="6" spans="1:2" x14ac:dyDescent="0.3">
      <c r="A6" s="9" t="s">
        <v>6</v>
      </c>
      <c r="B6" s="9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ED3-B073-4F48-9BA9-189E6990385B}">
  <dimension ref="A1:B14"/>
  <sheetViews>
    <sheetView workbookViewId="0">
      <selection activeCell="E16" sqref="E16"/>
    </sheetView>
  </sheetViews>
  <sheetFormatPr defaultRowHeight="14.4" x14ac:dyDescent="0.3"/>
  <cols>
    <col min="1" max="1" width="19.88671875" customWidth="1"/>
    <col min="2" max="2" width="23.109375" bestFit="1" customWidth="1"/>
  </cols>
  <sheetData>
    <row r="1" spans="1:2" ht="15.6" x14ac:dyDescent="0.35">
      <c r="A1" s="11" t="s">
        <v>52</v>
      </c>
      <c r="B1" s="12"/>
    </row>
    <row r="2" spans="1:2" x14ac:dyDescent="0.3">
      <c r="A2" s="12"/>
      <c r="B2" s="12"/>
    </row>
    <row r="3" spans="1:2" x14ac:dyDescent="0.3">
      <c r="A3" s="13" t="s">
        <v>53</v>
      </c>
      <c r="B3" s="13" t="s">
        <v>54</v>
      </c>
    </row>
    <row r="4" spans="1:2" x14ac:dyDescent="0.3">
      <c r="A4" s="14" t="s">
        <v>55</v>
      </c>
      <c r="B4" s="21">
        <v>19.4806176558263</v>
      </c>
    </row>
    <row r="5" spans="1:2" x14ac:dyDescent="0.3">
      <c r="A5" s="14" t="s">
        <v>56</v>
      </c>
      <c r="B5" s="21">
        <v>4.2184859097538911</v>
      </c>
    </row>
    <row r="6" spans="1:2" x14ac:dyDescent="0.3">
      <c r="A6" s="14" t="s">
        <v>57</v>
      </c>
      <c r="B6" s="21">
        <v>2.9669093331133936</v>
      </c>
    </row>
    <row r="7" spans="1:2" x14ac:dyDescent="0.3">
      <c r="A7" s="14" t="s">
        <v>58</v>
      </c>
      <c r="B7" s="21">
        <v>2.3431547307775795</v>
      </c>
    </row>
    <row r="8" spans="1:2" x14ac:dyDescent="0.3">
      <c r="A8" s="14" t="s">
        <v>59</v>
      </c>
      <c r="B8" s="21">
        <v>1.2296043304100845</v>
      </c>
    </row>
    <row r="9" spans="1:2" x14ac:dyDescent="0.3">
      <c r="A9" s="14" t="s">
        <v>60</v>
      </c>
      <c r="B9" s="21">
        <v>1.1270154675757473</v>
      </c>
    </row>
    <row r="10" spans="1:2" x14ac:dyDescent="0.3">
      <c r="A10" s="14" t="s">
        <v>61</v>
      </c>
      <c r="B10" s="21">
        <v>1.0988173163141066</v>
      </c>
    </row>
    <row r="11" spans="1:2" x14ac:dyDescent="0.3">
      <c r="A11" s="14" t="s">
        <v>62</v>
      </c>
      <c r="B11" s="21">
        <v>0.66142918396930039</v>
      </c>
    </row>
    <row r="12" spans="1:2" x14ac:dyDescent="0.3">
      <c r="A12" s="14" t="s">
        <v>63</v>
      </c>
      <c r="B12" s="21">
        <v>0.6325050423996248</v>
      </c>
    </row>
    <row r="13" spans="1:2" x14ac:dyDescent="0.3">
      <c r="A13" s="14" t="s">
        <v>64</v>
      </c>
      <c r="B13" s="21">
        <v>0.48429039537568602</v>
      </c>
    </row>
    <row r="14" spans="1:2" x14ac:dyDescent="0.3">
      <c r="A14" s="14" t="s">
        <v>50</v>
      </c>
      <c r="B14" s="21">
        <v>1.9634033735265461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85A5-2FA0-4887-9A47-AD69C1CE70C7}">
  <dimension ref="A1:B6"/>
  <sheetViews>
    <sheetView workbookViewId="0">
      <selection activeCell="B22" sqref="B22"/>
    </sheetView>
  </sheetViews>
  <sheetFormatPr defaultRowHeight="14.4" x14ac:dyDescent="0.3"/>
  <cols>
    <col min="1" max="1" width="17" customWidth="1"/>
    <col min="2" max="2" width="43.44140625" bestFit="1" customWidth="1"/>
  </cols>
  <sheetData>
    <row r="1" spans="1:2" x14ac:dyDescent="0.3">
      <c r="A1" s="11" t="s">
        <v>65</v>
      </c>
      <c r="B1" s="12"/>
    </row>
    <row r="2" spans="1:2" x14ac:dyDescent="0.3">
      <c r="A2" s="12"/>
      <c r="B2" s="12"/>
    </row>
    <row r="3" spans="1:2" x14ac:dyDescent="0.3">
      <c r="A3" s="13" t="s">
        <v>21</v>
      </c>
      <c r="B3" s="13" t="s">
        <v>66</v>
      </c>
    </row>
    <row r="4" spans="1:2" x14ac:dyDescent="0.3">
      <c r="A4" s="14" t="s">
        <v>67</v>
      </c>
      <c r="B4" s="22">
        <v>7.0000000000000007E-2</v>
      </c>
    </row>
    <row r="5" spans="1:2" x14ac:dyDescent="0.3">
      <c r="A5" s="14" t="s">
        <v>27</v>
      </c>
      <c r="B5" s="22">
        <v>0.1</v>
      </c>
    </row>
    <row r="6" spans="1:2" x14ac:dyDescent="0.3">
      <c r="A6" s="14" t="s">
        <v>68</v>
      </c>
      <c r="B6" s="22">
        <v>0.83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D42C-220B-4527-9708-D5121C89F5D2}">
  <dimension ref="A1:F6"/>
  <sheetViews>
    <sheetView workbookViewId="0">
      <selection activeCell="B3" sqref="B3:F3"/>
    </sheetView>
  </sheetViews>
  <sheetFormatPr defaultRowHeight="14.4" x14ac:dyDescent="0.3"/>
  <cols>
    <col min="1" max="1" width="28" customWidth="1"/>
    <col min="2" max="5" width="17.109375" bestFit="1" customWidth="1"/>
    <col min="6" max="6" width="15.44140625" bestFit="1" customWidth="1"/>
  </cols>
  <sheetData>
    <row r="1" spans="1:6" x14ac:dyDescent="0.3">
      <c r="A1" s="24" t="s">
        <v>69</v>
      </c>
      <c r="B1" s="11"/>
      <c r="C1" s="12"/>
      <c r="D1" s="12"/>
      <c r="E1" s="12"/>
      <c r="F1" s="12"/>
    </row>
    <row r="2" spans="1:6" x14ac:dyDescent="0.3">
      <c r="A2" s="12"/>
      <c r="B2" s="12"/>
      <c r="C2" s="12"/>
      <c r="D2" s="12"/>
      <c r="E2" s="12"/>
      <c r="F2" s="12"/>
    </row>
    <row r="3" spans="1:6" ht="15.6" x14ac:dyDescent="0.35">
      <c r="A3" s="12"/>
      <c r="B3" s="39" t="s">
        <v>186</v>
      </c>
      <c r="C3" s="39"/>
      <c r="D3" s="39"/>
      <c r="E3" s="39"/>
      <c r="F3" s="39"/>
    </row>
    <row r="4" spans="1:6" x14ac:dyDescent="0.3">
      <c r="A4" s="13" t="s">
        <v>70</v>
      </c>
      <c r="B4" s="13" t="s">
        <v>71</v>
      </c>
      <c r="C4" s="13" t="s">
        <v>72</v>
      </c>
      <c r="D4" s="13" t="s">
        <v>73</v>
      </c>
      <c r="E4" s="13" t="s">
        <v>74</v>
      </c>
      <c r="F4" s="13" t="s">
        <v>75</v>
      </c>
    </row>
    <row r="5" spans="1:6" x14ac:dyDescent="0.3">
      <c r="A5" s="14" t="s">
        <v>76</v>
      </c>
      <c r="B5" s="25">
        <v>1213400</v>
      </c>
      <c r="C5" s="25">
        <v>555000</v>
      </c>
      <c r="D5" s="25">
        <v>270400</v>
      </c>
      <c r="E5" s="25">
        <v>118100</v>
      </c>
      <c r="F5" s="25">
        <v>45000</v>
      </c>
    </row>
    <row r="6" spans="1:6" x14ac:dyDescent="0.3">
      <c r="A6" s="14" t="s">
        <v>77</v>
      </c>
      <c r="B6" s="25">
        <f>B5-C5</f>
        <v>658400</v>
      </c>
      <c r="C6" s="25">
        <f>C5-D5</f>
        <v>284600</v>
      </c>
      <c r="D6" s="25">
        <f>D5-E5</f>
        <v>152300</v>
      </c>
      <c r="E6" s="25">
        <f>E5-F6</f>
        <v>73100</v>
      </c>
      <c r="F6" s="25">
        <f>F5</f>
        <v>45000</v>
      </c>
    </row>
  </sheetData>
  <mergeCells count="1">
    <mergeCell ref="B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8B47-025F-4852-B8D5-5BF48FD92EBC}">
  <dimension ref="A1:F10"/>
  <sheetViews>
    <sheetView workbookViewId="0">
      <selection activeCell="E16" sqref="E16"/>
    </sheetView>
  </sheetViews>
  <sheetFormatPr defaultRowHeight="14.4" x14ac:dyDescent="0.3"/>
  <cols>
    <col min="1" max="1" width="13.109375" customWidth="1"/>
    <col min="2" max="6" width="15.88671875" bestFit="1" customWidth="1"/>
  </cols>
  <sheetData>
    <row r="1" spans="1:6" x14ac:dyDescent="0.3">
      <c r="A1" s="11" t="s">
        <v>78</v>
      </c>
      <c r="B1" s="12"/>
      <c r="C1" s="12"/>
      <c r="D1" s="12"/>
      <c r="E1" s="12"/>
      <c r="F1" s="12"/>
    </row>
    <row r="2" spans="1:6" x14ac:dyDescent="0.3">
      <c r="A2" s="11"/>
      <c r="B2" s="12"/>
      <c r="C2" s="12"/>
      <c r="D2" s="12"/>
      <c r="E2" s="12"/>
      <c r="F2" s="12"/>
    </row>
    <row r="3" spans="1:6" ht="15.6" x14ac:dyDescent="0.35">
      <c r="A3" s="11"/>
      <c r="B3" s="39" t="s">
        <v>186</v>
      </c>
      <c r="C3" s="39"/>
      <c r="D3" s="39"/>
      <c r="E3" s="39"/>
      <c r="F3" s="39"/>
    </row>
    <row r="4" spans="1:6" ht="15.6" x14ac:dyDescent="0.35">
      <c r="A4" s="13" t="s">
        <v>9</v>
      </c>
      <c r="B4" s="13" t="s">
        <v>96</v>
      </c>
      <c r="C4" s="13" t="s">
        <v>100</v>
      </c>
      <c r="D4" s="13" t="s">
        <v>103</v>
      </c>
      <c r="E4" s="13" t="s">
        <v>105</v>
      </c>
      <c r="F4" s="13" t="s">
        <v>108</v>
      </c>
    </row>
    <row r="5" spans="1:6" x14ac:dyDescent="0.3">
      <c r="A5" s="14" t="s">
        <v>80</v>
      </c>
      <c r="B5" s="26">
        <v>1400800</v>
      </c>
      <c r="C5" s="26">
        <v>664900</v>
      </c>
      <c r="D5" s="26">
        <v>297600</v>
      </c>
      <c r="E5" s="26">
        <v>131000</v>
      </c>
      <c r="F5" s="26">
        <v>45700</v>
      </c>
    </row>
    <row r="6" spans="1:6" x14ac:dyDescent="0.3">
      <c r="A6" s="14" t="s">
        <v>81</v>
      </c>
      <c r="B6" s="26">
        <v>313600</v>
      </c>
      <c r="C6" s="26">
        <v>153600</v>
      </c>
      <c r="D6" s="26">
        <v>63100</v>
      </c>
      <c r="E6" s="26">
        <v>18500</v>
      </c>
      <c r="F6" s="26">
        <v>3300</v>
      </c>
    </row>
    <row r="7" spans="1:6" x14ac:dyDescent="0.3">
      <c r="A7" s="14" t="s">
        <v>82</v>
      </c>
      <c r="B7" s="26">
        <v>473800</v>
      </c>
      <c r="C7" s="26">
        <v>243100</v>
      </c>
      <c r="D7" s="26">
        <v>104900</v>
      </c>
      <c r="E7" s="26">
        <v>38600</v>
      </c>
      <c r="F7" s="26">
        <v>7100</v>
      </c>
    </row>
    <row r="8" spans="1:6" x14ac:dyDescent="0.3">
      <c r="A8" s="14" t="s">
        <v>83</v>
      </c>
      <c r="B8" s="26">
        <v>949900</v>
      </c>
      <c r="C8" s="26">
        <v>433400</v>
      </c>
      <c r="D8" s="26">
        <v>222400</v>
      </c>
      <c r="E8" s="26">
        <v>88700</v>
      </c>
      <c r="F8" s="26">
        <v>31200</v>
      </c>
    </row>
    <row r="9" spans="1:6" x14ac:dyDescent="0.3">
      <c r="A9" s="14" t="s">
        <v>84</v>
      </c>
      <c r="B9" s="26">
        <v>1152700</v>
      </c>
      <c r="C9" s="26">
        <v>530100</v>
      </c>
      <c r="D9" s="26">
        <v>256500</v>
      </c>
      <c r="E9" s="26">
        <v>111600</v>
      </c>
      <c r="F9" s="26">
        <v>41800</v>
      </c>
    </row>
    <row r="10" spans="1:6" x14ac:dyDescent="0.3">
      <c r="A10" s="14" t="s">
        <v>85</v>
      </c>
      <c r="B10" s="26">
        <v>1213400</v>
      </c>
      <c r="C10" s="26">
        <v>555000</v>
      </c>
      <c r="D10" s="26">
        <v>270400</v>
      </c>
      <c r="E10" s="26">
        <v>118100</v>
      </c>
      <c r="F10" s="26">
        <v>45000</v>
      </c>
    </row>
  </sheetData>
  <mergeCells count="1">
    <mergeCell ref="B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9BBD-61CF-4AF1-9F5A-0A814E49FCF6}">
  <dimension ref="A1:H6"/>
  <sheetViews>
    <sheetView tabSelected="1" workbookViewId="0">
      <selection activeCell="F21" sqref="F21"/>
    </sheetView>
  </sheetViews>
  <sheetFormatPr defaultRowHeight="14.4" x14ac:dyDescent="0.3"/>
  <cols>
    <col min="1" max="1" width="31.44140625" customWidth="1"/>
    <col min="2" max="2" width="12.6640625" bestFit="1" customWidth="1"/>
    <col min="3" max="5" width="11.109375" bestFit="1" customWidth="1"/>
    <col min="6" max="7" width="10.109375" bestFit="1" customWidth="1"/>
    <col min="8" max="8" width="9.109375" bestFit="1" customWidth="1"/>
  </cols>
  <sheetData>
    <row r="1" spans="1:8" x14ac:dyDescent="0.3">
      <c r="A1" s="11" t="s">
        <v>86</v>
      </c>
      <c r="B1" s="12"/>
      <c r="C1" s="12"/>
      <c r="D1" s="12"/>
      <c r="E1" s="12"/>
      <c r="F1" s="12"/>
      <c r="G1" s="12"/>
      <c r="H1" s="12"/>
    </row>
    <row r="2" spans="1:8" x14ac:dyDescent="0.3">
      <c r="A2" s="11"/>
      <c r="B2" s="12"/>
      <c r="C2" s="12"/>
      <c r="D2" s="12"/>
      <c r="E2" s="12"/>
      <c r="F2" s="12"/>
      <c r="G2" s="12"/>
      <c r="H2" s="12"/>
    </row>
    <row r="3" spans="1:8" ht="15.6" x14ac:dyDescent="0.35">
      <c r="A3" s="27"/>
      <c r="B3" s="39" t="s">
        <v>185</v>
      </c>
      <c r="C3" s="39"/>
      <c r="D3" s="39"/>
      <c r="E3" s="39"/>
      <c r="F3" s="39"/>
      <c r="G3" s="39"/>
      <c r="H3" s="39"/>
    </row>
    <row r="4" spans="1:8" x14ac:dyDescent="0.3">
      <c r="A4" s="13" t="s">
        <v>87</v>
      </c>
      <c r="B4" s="13" t="s">
        <v>88</v>
      </c>
      <c r="C4" s="13" t="s">
        <v>89</v>
      </c>
      <c r="D4" s="13" t="s">
        <v>71</v>
      </c>
      <c r="E4" s="13" t="s">
        <v>79</v>
      </c>
      <c r="F4" s="13" t="s">
        <v>73</v>
      </c>
      <c r="G4" s="13" t="s">
        <v>74</v>
      </c>
      <c r="H4" s="13" t="s">
        <v>75</v>
      </c>
    </row>
    <row r="5" spans="1:8" x14ac:dyDescent="0.3">
      <c r="A5" s="14" t="s">
        <v>76</v>
      </c>
      <c r="B5" s="25">
        <v>1264300</v>
      </c>
      <c r="C5" s="25">
        <v>681700</v>
      </c>
      <c r="D5" s="25">
        <v>335200</v>
      </c>
      <c r="E5" s="25">
        <v>154200</v>
      </c>
      <c r="F5" s="25">
        <v>62300</v>
      </c>
      <c r="G5" s="25">
        <v>15100</v>
      </c>
      <c r="H5" s="25">
        <v>3600</v>
      </c>
    </row>
    <row r="6" spans="1:8" x14ac:dyDescent="0.3">
      <c r="A6" s="14" t="s">
        <v>77</v>
      </c>
      <c r="B6" s="25">
        <f>B5-C5</f>
        <v>582600</v>
      </c>
      <c r="C6" s="25">
        <f>C5-D5</f>
        <v>346500</v>
      </c>
      <c r="D6" s="25">
        <f>D5-E5</f>
        <v>181000</v>
      </c>
      <c r="E6" s="25">
        <f>E5-F5</f>
        <v>91900</v>
      </c>
      <c r="F6" s="25">
        <f>F5-G5</f>
        <v>47200</v>
      </c>
      <c r="G6" s="25">
        <f>G5-H6</f>
        <v>11500</v>
      </c>
      <c r="H6" s="25">
        <f>H5</f>
        <v>3600</v>
      </c>
    </row>
  </sheetData>
  <mergeCells count="1">
    <mergeCell ref="B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DED7-74E1-4677-B985-9B9626DE8035}">
  <dimension ref="A1:H10"/>
  <sheetViews>
    <sheetView workbookViewId="0">
      <selection activeCell="B4" sqref="B4:H4"/>
    </sheetView>
  </sheetViews>
  <sheetFormatPr defaultRowHeight="14.4" x14ac:dyDescent="0.3"/>
  <cols>
    <col min="1" max="1" width="13.77734375" customWidth="1"/>
    <col min="2" max="8" width="15.88671875" bestFit="1" customWidth="1"/>
  </cols>
  <sheetData>
    <row r="1" spans="1:8" x14ac:dyDescent="0.3">
      <c r="A1" s="11" t="s">
        <v>90</v>
      </c>
      <c r="B1" s="12"/>
      <c r="C1" s="12"/>
      <c r="D1" s="12"/>
      <c r="E1" s="12"/>
      <c r="F1" s="12"/>
      <c r="G1" s="12"/>
      <c r="H1" s="12"/>
    </row>
    <row r="2" spans="1:8" x14ac:dyDescent="0.3">
      <c r="A2" s="12"/>
      <c r="B2" s="12"/>
      <c r="C2" s="12"/>
      <c r="D2" s="12"/>
      <c r="E2" s="12"/>
      <c r="F2" s="12"/>
      <c r="G2" s="12"/>
      <c r="H2" s="12"/>
    </row>
    <row r="3" spans="1:8" ht="15.6" x14ac:dyDescent="0.35">
      <c r="A3" s="12"/>
      <c r="B3" s="39" t="s">
        <v>185</v>
      </c>
      <c r="C3" s="39"/>
      <c r="D3" s="39"/>
      <c r="E3" s="39"/>
      <c r="F3" s="39"/>
      <c r="G3" s="39"/>
      <c r="H3" s="39"/>
    </row>
    <row r="4" spans="1:8" ht="15.6" x14ac:dyDescent="0.35">
      <c r="A4" s="13" t="s">
        <v>9</v>
      </c>
      <c r="B4" s="13" t="s">
        <v>187</v>
      </c>
      <c r="C4" s="38" t="s">
        <v>188</v>
      </c>
      <c r="D4" s="13" t="s">
        <v>96</v>
      </c>
      <c r="E4" s="13" t="s">
        <v>100</v>
      </c>
      <c r="F4" s="13" t="s">
        <v>103</v>
      </c>
      <c r="G4" s="13" t="s">
        <v>105</v>
      </c>
      <c r="H4" s="13" t="s">
        <v>108</v>
      </c>
    </row>
    <row r="5" spans="1:8" x14ac:dyDescent="0.3">
      <c r="A5" s="14" t="s">
        <v>80</v>
      </c>
      <c r="B5" s="26">
        <v>1365100</v>
      </c>
      <c r="C5" s="26">
        <v>743200</v>
      </c>
      <c r="D5" s="26">
        <v>346200</v>
      </c>
      <c r="E5" s="26">
        <v>156300</v>
      </c>
      <c r="F5" s="26">
        <v>64600</v>
      </c>
      <c r="G5" s="26">
        <v>21000</v>
      </c>
      <c r="H5" s="26">
        <v>4200</v>
      </c>
    </row>
    <row r="6" spans="1:8" x14ac:dyDescent="0.3">
      <c r="A6" s="14" t="s">
        <v>81</v>
      </c>
      <c r="B6" s="26">
        <v>336400</v>
      </c>
      <c r="C6" s="26">
        <v>171100</v>
      </c>
      <c r="D6" s="26">
        <v>75400</v>
      </c>
      <c r="E6" s="26">
        <v>27700</v>
      </c>
      <c r="F6" s="26">
        <v>7300</v>
      </c>
      <c r="G6" s="26">
        <v>1400</v>
      </c>
      <c r="H6" s="26">
        <v>0</v>
      </c>
    </row>
    <row r="7" spans="1:8" x14ac:dyDescent="0.3">
      <c r="A7" s="14" t="s">
        <v>82</v>
      </c>
      <c r="B7" s="26">
        <v>506600</v>
      </c>
      <c r="C7" s="26">
        <v>283100</v>
      </c>
      <c r="D7" s="26">
        <v>129900</v>
      </c>
      <c r="E7" s="26">
        <v>55300</v>
      </c>
      <c r="F7" s="26">
        <v>14900</v>
      </c>
      <c r="G7" s="26">
        <v>2900</v>
      </c>
      <c r="H7" s="26">
        <v>100</v>
      </c>
    </row>
    <row r="8" spans="1:8" x14ac:dyDescent="0.3">
      <c r="A8" s="14" t="s">
        <v>83</v>
      </c>
      <c r="B8" s="26">
        <v>1032000</v>
      </c>
      <c r="C8" s="26">
        <v>534500</v>
      </c>
      <c r="D8" s="26">
        <v>292400</v>
      </c>
      <c r="E8" s="26">
        <v>129300</v>
      </c>
      <c r="F8" s="26">
        <v>49700</v>
      </c>
      <c r="G8" s="26">
        <v>11500</v>
      </c>
      <c r="H8" s="26">
        <v>3300</v>
      </c>
    </row>
    <row r="9" spans="1:8" x14ac:dyDescent="0.3">
      <c r="A9" s="14" t="s">
        <v>84</v>
      </c>
      <c r="B9" s="26">
        <v>1153800</v>
      </c>
      <c r="C9" s="26">
        <v>593700</v>
      </c>
      <c r="D9" s="26">
        <v>305600</v>
      </c>
      <c r="E9" s="26">
        <v>136100</v>
      </c>
      <c r="F9" s="26">
        <v>55400</v>
      </c>
      <c r="G9" s="26">
        <v>13600</v>
      </c>
      <c r="H9" s="26">
        <v>3300</v>
      </c>
    </row>
    <row r="10" spans="1:8" x14ac:dyDescent="0.3">
      <c r="A10" s="14" t="s">
        <v>85</v>
      </c>
      <c r="B10" s="26">
        <v>1264300</v>
      </c>
      <c r="C10" s="26">
        <v>681700</v>
      </c>
      <c r="D10" s="26">
        <v>335200</v>
      </c>
      <c r="E10" s="26">
        <v>154200</v>
      </c>
      <c r="F10" s="26">
        <v>62300</v>
      </c>
      <c r="G10" s="26">
        <v>15100</v>
      </c>
      <c r="H10" s="26">
        <v>3600</v>
      </c>
    </row>
  </sheetData>
  <mergeCells count="1">
    <mergeCell ref="B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6E94-C42B-4210-9568-10D4CB1B3B2A}">
  <dimension ref="A1:D10"/>
  <sheetViews>
    <sheetView workbookViewId="0">
      <selection activeCell="A4" sqref="A4"/>
    </sheetView>
  </sheetViews>
  <sheetFormatPr defaultRowHeight="14.4" x14ac:dyDescent="0.3"/>
  <cols>
    <col min="1" max="1" width="32.88671875" customWidth="1"/>
    <col min="3" max="3" width="16.5546875" bestFit="1" customWidth="1"/>
    <col min="4" max="4" width="22.109375" bestFit="1" customWidth="1"/>
  </cols>
  <sheetData>
    <row r="1" spans="1:4" x14ac:dyDescent="0.3">
      <c r="A1" s="11" t="s">
        <v>91</v>
      </c>
      <c r="B1" s="12"/>
      <c r="C1" s="12"/>
      <c r="D1" s="12"/>
    </row>
    <row r="2" spans="1:4" x14ac:dyDescent="0.3">
      <c r="A2" s="12"/>
      <c r="B2" s="12"/>
      <c r="C2" s="12"/>
      <c r="D2" s="12"/>
    </row>
    <row r="3" spans="1:4" x14ac:dyDescent="0.3">
      <c r="A3" s="12"/>
      <c r="B3" s="39" t="s">
        <v>92</v>
      </c>
      <c r="C3" s="39"/>
      <c r="D3" s="39"/>
    </row>
    <row r="4" spans="1:4" ht="15.6" x14ac:dyDescent="0.35">
      <c r="A4" s="13" t="s">
        <v>189</v>
      </c>
      <c r="B4" s="13" t="s">
        <v>93</v>
      </c>
      <c r="C4" s="13" t="s">
        <v>94</v>
      </c>
      <c r="D4" s="13" t="s">
        <v>95</v>
      </c>
    </row>
    <row r="5" spans="1:4" x14ac:dyDescent="0.3">
      <c r="A5" s="13" t="s">
        <v>96</v>
      </c>
      <c r="B5" s="37" t="s">
        <v>97</v>
      </c>
      <c r="C5" s="37" t="s">
        <v>98</v>
      </c>
      <c r="D5" s="37" t="s">
        <v>99</v>
      </c>
    </row>
    <row r="6" spans="1:4" x14ac:dyDescent="0.3">
      <c r="A6" s="13" t="s">
        <v>100</v>
      </c>
      <c r="B6" s="37" t="s">
        <v>97</v>
      </c>
      <c r="C6" s="37" t="s">
        <v>101</v>
      </c>
      <c r="D6" s="37" t="s">
        <v>102</v>
      </c>
    </row>
    <row r="7" spans="1:4" x14ac:dyDescent="0.3">
      <c r="A7" s="13" t="s">
        <v>103</v>
      </c>
      <c r="B7" s="37" t="s">
        <v>98</v>
      </c>
      <c r="C7" s="37" t="s">
        <v>104</v>
      </c>
      <c r="D7" s="37" t="s">
        <v>98</v>
      </c>
    </row>
    <row r="8" spans="1:4" x14ac:dyDescent="0.3">
      <c r="A8" s="13" t="s">
        <v>105</v>
      </c>
      <c r="B8" s="37" t="s">
        <v>98</v>
      </c>
      <c r="C8" s="37" t="s">
        <v>106</v>
      </c>
      <c r="D8" s="37" t="s">
        <v>107</v>
      </c>
    </row>
    <row r="9" spans="1:4" x14ac:dyDescent="0.3">
      <c r="A9" s="13" t="s">
        <v>108</v>
      </c>
      <c r="B9" s="37" t="s">
        <v>99</v>
      </c>
      <c r="C9" s="37" t="s">
        <v>109</v>
      </c>
      <c r="D9" s="37" t="s">
        <v>110</v>
      </c>
    </row>
    <row r="10" spans="1:4" x14ac:dyDescent="0.3">
      <c r="B10" s="5"/>
      <c r="C10" s="5"/>
      <c r="D10" s="5"/>
    </row>
  </sheetData>
  <mergeCells count="1">
    <mergeCell ref="B3:D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74D7-D361-4D15-8F69-7DEF61C43DAE}">
  <dimension ref="A1:D11"/>
  <sheetViews>
    <sheetView workbookViewId="0">
      <selection activeCell="A4" sqref="A4"/>
    </sheetView>
  </sheetViews>
  <sheetFormatPr defaultRowHeight="14.4" x14ac:dyDescent="0.3"/>
  <cols>
    <col min="1" max="1" width="34.5546875" customWidth="1"/>
    <col min="2" max="2" width="10.5546875" customWidth="1"/>
    <col min="3" max="3" width="17.5546875" customWidth="1"/>
    <col min="4" max="4" width="21.88671875" customWidth="1"/>
  </cols>
  <sheetData>
    <row r="1" spans="1:4" x14ac:dyDescent="0.3">
      <c r="A1" s="11" t="s">
        <v>111</v>
      </c>
      <c r="B1" s="12"/>
      <c r="C1" s="12"/>
      <c r="D1" s="12"/>
    </row>
    <row r="2" spans="1:4" x14ac:dyDescent="0.3">
      <c r="A2" s="11"/>
      <c r="B2" s="12"/>
      <c r="C2" s="12"/>
      <c r="D2" s="12"/>
    </row>
    <row r="3" spans="1:4" x14ac:dyDescent="0.3">
      <c r="A3" s="12"/>
      <c r="B3" s="40" t="s">
        <v>92</v>
      </c>
      <c r="C3" s="40"/>
      <c r="D3" s="40"/>
    </row>
    <row r="4" spans="1:4" ht="15.6" x14ac:dyDescent="0.35">
      <c r="A4" s="13" t="s">
        <v>190</v>
      </c>
      <c r="B4" s="13" t="s">
        <v>93</v>
      </c>
      <c r="C4" s="13" t="s">
        <v>112</v>
      </c>
      <c r="D4" s="13" t="s">
        <v>95</v>
      </c>
    </row>
    <row r="5" spans="1:4" x14ac:dyDescent="0.3">
      <c r="A5" s="13" t="s">
        <v>113</v>
      </c>
      <c r="B5" s="37" t="s">
        <v>114</v>
      </c>
      <c r="C5" s="37" t="s">
        <v>115</v>
      </c>
      <c r="D5" s="37" t="s">
        <v>104</v>
      </c>
    </row>
    <row r="6" spans="1:4" x14ac:dyDescent="0.3">
      <c r="A6" s="13" t="s">
        <v>116</v>
      </c>
      <c r="B6" s="37" t="s">
        <v>106</v>
      </c>
      <c r="C6" s="37" t="s">
        <v>117</v>
      </c>
      <c r="D6" s="37" t="s">
        <v>106</v>
      </c>
    </row>
    <row r="7" spans="1:4" x14ac:dyDescent="0.3">
      <c r="A7" s="13" t="s">
        <v>118</v>
      </c>
      <c r="B7" s="37" t="s">
        <v>104</v>
      </c>
      <c r="C7" s="37" t="s">
        <v>119</v>
      </c>
      <c r="D7" s="37" t="s">
        <v>110</v>
      </c>
    </row>
    <row r="8" spans="1:4" x14ac:dyDescent="0.3">
      <c r="A8" s="13" t="s">
        <v>120</v>
      </c>
      <c r="B8" s="37" t="s">
        <v>114</v>
      </c>
      <c r="C8" s="37" t="s">
        <v>121</v>
      </c>
      <c r="D8" s="37" t="s">
        <v>122</v>
      </c>
    </row>
    <row r="9" spans="1:4" x14ac:dyDescent="0.3">
      <c r="A9" s="13" t="s">
        <v>123</v>
      </c>
      <c r="B9" s="37" t="s">
        <v>98</v>
      </c>
      <c r="C9" s="37" t="s">
        <v>124</v>
      </c>
      <c r="D9" s="37" t="s">
        <v>115</v>
      </c>
    </row>
    <row r="10" spans="1:4" x14ac:dyDescent="0.3">
      <c r="A10" s="13" t="s">
        <v>125</v>
      </c>
      <c r="B10" s="37" t="s">
        <v>97</v>
      </c>
      <c r="C10" s="37" t="s">
        <v>126</v>
      </c>
      <c r="D10" s="37" t="s">
        <v>127</v>
      </c>
    </row>
    <row r="11" spans="1:4" x14ac:dyDescent="0.3">
      <c r="A11" s="13" t="s">
        <v>75</v>
      </c>
      <c r="B11" s="37" t="s">
        <v>128</v>
      </c>
      <c r="C11" s="37" t="s">
        <v>107</v>
      </c>
      <c r="D11" s="37" t="s">
        <v>101</v>
      </c>
    </row>
  </sheetData>
  <mergeCells count="1">
    <mergeCell ref="B3: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9A4-F640-457C-8065-748F5D7B2F5B}">
  <dimension ref="A1:G4"/>
  <sheetViews>
    <sheetView workbookViewId="0">
      <selection activeCell="A4" sqref="A4"/>
    </sheetView>
  </sheetViews>
  <sheetFormatPr defaultRowHeight="14.4" x14ac:dyDescent="0.3"/>
  <cols>
    <col min="1" max="1" width="31.5546875" customWidth="1"/>
  </cols>
  <sheetData>
    <row r="1" spans="1:7" x14ac:dyDescent="0.3">
      <c r="A1" s="11" t="s">
        <v>129</v>
      </c>
      <c r="B1" s="12"/>
      <c r="C1" s="12"/>
      <c r="D1" s="12"/>
      <c r="E1" s="12"/>
      <c r="F1" s="12"/>
      <c r="G1" s="12"/>
    </row>
    <row r="2" spans="1:7" x14ac:dyDescent="0.3">
      <c r="A2" s="12"/>
      <c r="B2" s="12"/>
      <c r="C2" s="12"/>
      <c r="D2" s="12"/>
      <c r="E2" s="12"/>
      <c r="F2" s="12"/>
      <c r="G2" s="12"/>
    </row>
    <row r="3" spans="1:7" x14ac:dyDescent="0.3">
      <c r="A3" s="27"/>
      <c r="B3" s="13">
        <v>2019</v>
      </c>
      <c r="C3" s="13">
        <v>2020</v>
      </c>
      <c r="D3" s="13">
        <v>2021</v>
      </c>
      <c r="E3" s="13">
        <v>2022</v>
      </c>
      <c r="F3" s="13">
        <v>2023</v>
      </c>
      <c r="G3" s="13">
        <v>2024</v>
      </c>
    </row>
    <row r="4" spans="1:7" x14ac:dyDescent="0.3">
      <c r="A4" s="28" t="s">
        <v>130</v>
      </c>
      <c r="B4" s="21">
        <v>1.0281183921484871</v>
      </c>
      <c r="C4" s="21">
        <v>0.63661295921495231</v>
      </c>
      <c r="D4" s="21">
        <v>1.0677134976293066</v>
      </c>
      <c r="E4" s="21">
        <v>0.91574985635674433</v>
      </c>
      <c r="F4" s="21">
        <v>0.94710912747972187</v>
      </c>
      <c r="G4" s="21">
        <v>0.94441244687971859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C233-3DC6-4D8C-B0DC-2C994D883BF1}">
  <dimension ref="A1:G4"/>
  <sheetViews>
    <sheetView workbookViewId="0">
      <selection activeCell="F15" sqref="F15"/>
    </sheetView>
  </sheetViews>
  <sheetFormatPr defaultRowHeight="14.4" x14ac:dyDescent="0.3"/>
  <cols>
    <col min="1" max="1" width="32.44140625" customWidth="1"/>
  </cols>
  <sheetData>
    <row r="1" spans="1:7" x14ac:dyDescent="0.3">
      <c r="A1" s="11" t="s">
        <v>131</v>
      </c>
      <c r="B1" s="12"/>
      <c r="C1" s="12"/>
      <c r="D1" s="12"/>
      <c r="E1" s="12"/>
      <c r="F1" s="12"/>
      <c r="G1" s="12"/>
    </row>
    <row r="2" spans="1:7" x14ac:dyDescent="0.3">
      <c r="A2" s="12"/>
      <c r="B2" s="12"/>
      <c r="C2" s="12"/>
      <c r="D2" s="12"/>
      <c r="E2" s="12"/>
      <c r="F2" s="12"/>
      <c r="G2" s="12"/>
    </row>
    <row r="3" spans="1:7" x14ac:dyDescent="0.3">
      <c r="A3" s="12"/>
      <c r="B3" s="29">
        <v>2019</v>
      </c>
      <c r="C3" s="29">
        <v>2020</v>
      </c>
      <c r="D3" s="29">
        <v>2021</v>
      </c>
      <c r="E3" s="29">
        <v>2022</v>
      </c>
      <c r="F3" s="29">
        <v>2023</v>
      </c>
      <c r="G3" s="29">
        <v>2024</v>
      </c>
    </row>
    <row r="4" spans="1:7" x14ac:dyDescent="0.3">
      <c r="A4" s="28" t="s">
        <v>130</v>
      </c>
      <c r="B4" s="30">
        <v>7.1878011152122747</v>
      </c>
      <c r="C4" s="30">
        <v>5.3867956252301878</v>
      </c>
      <c r="D4" s="30">
        <v>7.2691270160133161</v>
      </c>
      <c r="E4" s="30">
        <v>6.127210872236966</v>
      </c>
      <c r="F4" s="30">
        <v>6.0491671778417402</v>
      </c>
      <c r="G4" s="30">
        <v>6.4108349855232669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C896-9FE4-40F8-A549-859DA89F8AE4}">
  <dimension ref="A1:C10"/>
  <sheetViews>
    <sheetView workbookViewId="0">
      <selection activeCell="F19" sqref="F19"/>
    </sheetView>
  </sheetViews>
  <sheetFormatPr defaultRowHeight="14.4" x14ac:dyDescent="0.3"/>
  <cols>
    <col min="1" max="1" width="13.33203125" customWidth="1"/>
    <col min="2" max="2" width="18.5546875" bestFit="1" customWidth="1"/>
    <col min="3" max="3" width="15.88671875" bestFit="1" customWidth="1"/>
  </cols>
  <sheetData>
    <row r="1" spans="1:3" x14ac:dyDescent="0.3">
      <c r="A1" s="11" t="s">
        <v>8</v>
      </c>
      <c r="B1" s="12"/>
      <c r="C1" s="12"/>
    </row>
    <row r="2" spans="1:3" x14ac:dyDescent="0.3">
      <c r="A2" s="12"/>
      <c r="B2" s="12"/>
      <c r="C2" s="12"/>
    </row>
    <row r="3" spans="1:3" x14ac:dyDescent="0.3">
      <c r="A3" s="13" t="s">
        <v>9</v>
      </c>
      <c r="B3" s="13" t="s">
        <v>10</v>
      </c>
      <c r="C3" s="13" t="s">
        <v>11</v>
      </c>
    </row>
    <row r="4" spans="1:3" x14ac:dyDescent="0.3">
      <c r="A4" s="14">
        <v>2019</v>
      </c>
      <c r="B4" s="17">
        <v>37.404576308150112</v>
      </c>
      <c r="C4" s="18">
        <v>1231855</v>
      </c>
    </row>
    <row r="5" spans="1:3" x14ac:dyDescent="0.3">
      <c r="A5" s="14">
        <v>2020</v>
      </c>
      <c r="B5" s="17">
        <v>14.874614710949805</v>
      </c>
      <c r="C5" s="18">
        <v>476489</v>
      </c>
    </row>
    <row r="6" spans="1:3" x14ac:dyDescent="0.3">
      <c r="A6" s="14">
        <v>2021</v>
      </c>
      <c r="B6" s="17">
        <v>13.716110108057276</v>
      </c>
      <c r="C6" s="18">
        <v>482283</v>
      </c>
    </row>
    <row r="7" spans="1:3" x14ac:dyDescent="0.3">
      <c r="A7" s="14">
        <v>2022</v>
      </c>
      <c r="B7" s="17">
        <v>28.131485661984811</v>
      </c>
      <c r="C7" s="18">
        <v>968142</v>
      </c>
    </row>
    <row r="8" spans="1:3" x14ac:dyDescent="0.3">
      <c r="A8" s="14">
        <v>2023</v>
      </c>
      <c r="B8" s="17">
        <v>33.94254840284863</v>
      </c>
      <c r="C8" s="18">
        <v>1086960</v>
      </c>
    </row>
    <row r="9" spans="1:3" x14ac:dyDescent="0.3">
      <c r="A9" s="14">
        <v>2024</v>
      </c>
      <c r="B9" s="17">
        <v>36.206232739042242</v>
      </c>
      <c r="C9" s="18">
        <v>1126034</v>
      </c>
    </row>
    <row r="10" spans="1:3" x14ac:dyDescent="0.3">
      <c r="A10" s="13" t="s">
        <v>12</v>
      </c>
      <c r="B10" s="17">
        <v>164.27556793103287</v>
      </c>
      <c r="C10" s="36">
        <v>5371763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CAA Use Only: This information is for CAA use only &amp;1#_x000D_</oddHeader>
    <oddFooter>&amp;C_x000D_&amp;1#&amp;"Calibri"&amp;8&amp;K000000 OFFICIAL - CAA Use Only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70E31-6774-436E-B0D8-24715793D7DE}">
  <dimension ref="A1:E5"/>
  <sheetViews>
    <sheetView workbookViewId="0">
      <selection activeCell="H12" sqref="H12"/>
    </sheetView>
  </sheetViews>
  <sheetFormatPr defaultRowHeight="14.4" x14ac:dyDescent="0.3"/>
  <cols>
    <col min="5" max="5" width="22" customWidth="1"/>
  </cols>
  <sheetData>
    <row r="1" spans="1:5" x14ac:dyDescent="0.3">
      <c r="A1" s="11" t="s">
        <v>132</v>
      </c>
      <c r="B1" s="12"/>
      <c r="C1" s="12"/>
      <c r="D1" s="12"/>
      <c r="E1" s="12"/>
    </row>
    <row r="2" spans="1:5" x14ac:dyDescent="0.3">
      <c r="A2" s="11"/>
      <c r="B2" s="12"/>
      <c r="C2" s="12"/>
      <c r="D2" s="12"/>
      <c r="E2" s="12"/>
    </row>
    <row r="3" spans="1:5" x14ac:dyDescent="0.3">
      <c r="A3" s="12"/>
      <c r="B3" s="39" t="s">
        <v>133</v>
      </c>
      <c r="C3" s="39"/>
      <c r="D3" s="39"/>
      <c r="E3" s="39"/>
    </row>
    <row r="4" spans="1:5" ht="15.6" x14ac:dyDescent="0.35">
      <c r="A4" s="14"/>
      <c r="B4" s="13" t="s">
        <v>134</v>
      </c>
      <c r="C4" s="13" t="s">
        <v>135</v>
      </c>
      <c r="D4" s="13" t="s">
        <v>136</v>
      </c>
      <c r="E4" s="13" t="s">
        <v>137</v>
      </c>
    </row>
    <row r="5" spans="1:5" x14ac:dyDescent="0.3">
      <c r="A5" s="13">
        <v>2023</v>
      </c>
      <c r="B5" s="16">
        <v>0.87202377842760181</v>
      </c>
      <c r="C5" s="16">
        <v>3.9029087961102535E-2</v>
      </c>
      <c r="D5" s="16">
        <v>5.8397134197191811E-3</v>
      </c>
      <c r="E5" s="16">
        <v>8.3107420191576395E-2</v>
      </c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BC7B-2A95-4BDE-A993-B83AEE15E7EF}">
  <dimension ref="A1:B23"/>
  <sheetViews>
    <sheetView workbookViewId="0">
      <selection activeCell="E18" sqref="E18"/>
    </sheetView>
  </sheetViews>
  <sheetFormatPr defaultRowHeight="14.4" x14ac:dyDescent="0.3"/>
  <cols>
    <col min="1" max="1" width="11.44140625" customWidth="1"/>
    <col min="2" max="2" width="32.109375" customWidth="1"/>
  </cols>
  <sheetData>
    <row r="1" spans="1:2" ht="15.6" x14ac:dyDescent="0.35">
      <c r="A1" s="11" t="s">
        <v>138</v>
      </c>
      <c r="B1" s="12"/>
    </row>
    <row r="2" spans="1:2" x14ac:dyDescent="0.3">
      <c r="A2" s="12"/>
      <c r="B2" s="12"/>
    </row>
    <row r="3" spans="1:2" x14ac:dyDescent="0.3">
      <c r="A3" s="13" t="s">
        <v>9</v>
      </c>
      <c r="B3" s="13" t="s">
        <v>139</v>
      </c>
    </row>
    <row r="4" spans="1:2" x14ac:dyDescent="0.3">
      <c r="A4" s="14">
        <v>2005</v>
      </c>
      <c r="B4" s="17">
        <v>12.56414543607776</v>
      </c>
    </row>
    <row r="5" spans="1:2" x14ac:dyDescent="0.3">
      <c r="A5" s="14">
        <v>2006</v>
      </c>
      <c r="B5" s="17">
        <v>12.889161129056923</v>
      </c>
    </row>
    <row r="6" spans="1:2" x14ac:dyDescent="0.3">
      <c r="A6" s="14">
        <v>2007</v>
      </c>
      <c r="B6" s="17">
        <v>13.251949086981204</v>
      </c>
    </row>
    <row r="7" spans="1:2" x14ac:dyDescent="0.3">
      <c r="A7" s="14">
        <v>2008</v>
      </c>
      <c r="B7" s="17">
        <v>12.347145934267115</v>
      </c>
    </row>
    <row r="8" spans="1:2" x14ac:dyDescent="0.3">
      <c r="A8" s="14">
        <v>2009</v>
      </c>
      <c r="B8" s="17">
        <v>11.124239304553575</v>
      </c>
    </row>
    <row r="9" spans="1:2" x14ac:dyDescent="0.3">
      <c r="A9" s="14">
        <v>2010</v>
      </c>
      <c r="B9" s="17">
        <v>10.77403082630302</v>
      </c>
    </row>
    <row r="10" spans="1:2" x14ac:dyDescent="0.3">
      <c r="A10" s="14">
        <v>2011</v>
      </c>
      <c r="B10" s="17">
        <v>10.913915950411374</v>
      </c>
    </row>
    <row r="11" spans="1:2" x14ac:dyDescent="0.3">
      <c r="A11" s="14">
        <v>2012</v>
      </c>
      <c r="B11" s="17">
        <v>10.919472795255398</v>
      </c>
    </row>
    <row r="12" spans="1:2" x14ac:dyDescent="0.3">
      <c r="A12" s="14">
        <v>2013</v>
      </c>
      <c r="B12" s="17">
        <v>11.01095415643252</v>
      </c>
    </row>
    <row r="13" spans="1:2" x14ac:dyDescent="0.3">
      <c r="A13" s="14">
        <v>2014</v>
      </c>
      <c r="B13" s="17">
        <v>11.17569152509663</v>
      </c>
    </row>
    <row r="14" spans="1:2" x14ac:dyDescent="0.3">
      <c r="A14" s="14">
        <v>2015</v>
      </c>
      <c r="B14" s="17">
        <v>11.447786220301705</v>
      </c>
    </row>
    <row r="15" spans="1:2" x14ac:dyDescent="0.3">
      <c r="A15" s="14">
        <v>2016</v>
      </c>
      <c r="B15" s="17">
        <v>12.143969920602656</v>
      </c>
    </row>
    <row r="16" spans="1:2" x14ac:dyDescent="0.3">
      <c r="A16" s="14">
        <v>2017</v>
      </c>
      <c r="B16" s="17">
        <v>12.506671523148324</v>
      </c>
    </row>
    <row r="17" spans="1:2" x14ac:dyDescent="0.3">
      <c r="A17" s="14">
        <v>2018</v>
      </c>
      <c r="B17" s="17">
        <v>12.802599514147865</v>
      </c>
    </row>
    <row r="18" spans="1:2" x14ac:dyDescent="0.3">
      <c r="A18" s="14">
        <v>2019</v>
      </c>
      <c r="B18" s="17">
        <v>12.775994911510297</v>
      </c>
    </row>
    <row r="19" spans="1:2" x14ac:dyDescent="0.3">
      <c r="A19" s="14">
        <v>2020</v>
      </c>
      <c r="B19" s="17">
        <v>5.3478165883309527</v>
      </c>
    </row>
    <row r="20" spans="1:2" x14ac:dyDescent="0.3">
      <c r="A20" s="14">
        <v>2021</v>
      </c>
      <c r="B20" s="17">
        <v>5.1578797217816339</v>
      </c>
    </row>
    <row r="21" spans="1:2" x14ac:dyDescent="0.3">
      <c r="A21" s="14">
        <v>2022</v>
      </c>
      <c r="B21" s="17">
        <v>10.078311584996086</v>
      </c>
    </row>
    <row r="22" spans="1:2" x14ac:dyDescent="0.3">
      <c r="A22" s="14">
        <v>2023</v>
      </c>
      <c r="B22" s="17">
        <v>11.596023718991001</v>
      </c>
    </row>
    <row r="23" spans="1:2" x14ac:dyDescent="0.3">
      <c r="A23" s="13" t="s">
        <v>12</v>
      </c>
      <c r="B23" s="17">
        <f>SUM(B4:B22)</f>
        <v>210.82775984824602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EB3C-C955-41A4-9B3F-68C51C361728}">
  <dimension ref="A1:D24"/>
  <sheetViews>
    <sheetView workbookViewId="0">
      <selection activeCell="F15" sqref="F15"/>
    </sheetView>
  </sheetViews>
  <sheetFormatPr defaultRowHeight="14.4" x14ac:dyDescent="0.3"/>
  <cols>
    <col min="1" max="1" width="10.88671875" customWidth="1"/>
    <col min="3" max="3" width="10.5546875" customWidth="1"/>
    <col min="4" max="4" width="18.44140625" customWidth="1"/>
  </cols>
  <sheetData>
    <row r="1" spans="1:4" ht="16.2" x14ac:dyDescent="0.35">
      <c r="A1" s="1" t="s">
        <v>140</v>
      </c>
    </row>
    <row r="3" spans="1:4" x14ac:dyDescent="0.3">
      <c r="B3" s="41" t="s">
        <v>141</v>
      </c>
      <c r="C3" s="41"/>
      <c r="D3" s="41"/>
    </row>
    <row r="4" spans="1:4" ht="15.6" x14ac:dyDescent="0.35">
      <c r="A4" s="4" t="s">
        <v>9</v>
      </c>
      <c r="B4" s="4" t="s">
        <v>142</v>
      </c>
      <c r="C4" s="4" t="s">
        <v>143</v>
      </c>
      <c r="D4" s="4" t="s">
        <v>144</v>
      </c>
    </row>
    <row r="5" spans="1:4" x14ac:dyDescent="0.3">
      <c r="A5" s="3">
        <v>2005</v>
      </c>
      <c r="B5" s="6">
        <v>0.83933090694464774</v>
      </c>
      <c r="C5" s="6">
        <v>0.11026880998235081</v>
      </c>
      <c r="D5" s="6">
        <v>1.8247490300490745</v>
      </c>
    </row>
    <row r="6" spans="1:4" x14ac:dyDescent="0.3">
      <c r="A6" s="3">
        <v>2006</v>
      </c>
      <c r="B6" s="6">
        <v>1.011986785284047</v>
      </c>
      <c r="C6" s="6">
        <v>0.10998751022910379</v>
      </c>
      <c r="D6" s="6">
        <v>1.8339315908182472</v>
      </c>
    </row>
    <row r="7" spans="1:4" x14ac:dyDescent="0.3">
      <c r="A7" s="3">
        <v>2007</v>
      </c>
      <c r="B7" s="6">
        <v>0.92746693156513416</v>
      </c>
      <c r="C7" s="6">
        <v>0.11151676341156895</v>
      </c>
      <c r="D7" s="6">
        <v>1.8899130058796232</v>
      </c>
    </row>
    <row r="8" spans="1:4" x14ac:dyDescent="0.3">
      <c r="A8" s="3">
        <v>2008</v>
      </c>
      <c r="B8" s="6">
        <v>0.92437483197272241</v>
      </c>
      <c r="C8" s="6">
        <v>0.10940634445582439</v>
      </c>
      <c r="D8" s="6">
        <v>1.8355566171195028</v>
      </c>
    </row>
    <row r="9" spans="1:4" x14ac:dyDescent="0.3">
      <c r="A9" s="3">
        <v>2009</v>
      </c>
      <c r="B9" s="6">
        <v>0.71637856818360257</v>
      </c>
      <c r="C9" s="6">
        <v>9.7620866284557004E-2</v>
      </c>
      <c r="D9" s="6">
        <v>1.6146424493686131</v>
      </c>
    </row>
    <row r="10" spans="1:4" x14ac:dyDescent="0.3">
      <c r="A10" s="3">
        <v>2010</v>
      </c>
      <c r="B10" s="6">
        <v>0.69843887500160695</v>
      </c>
      <c r="C10" s="6">
        <v>9.3402692495958187E-2</v>
      </c>
      <c r="D10" s="6">
        <v>1.5108972346616663</v>
      </c>
    </row>
    <row r="11" spans="1:4" x14ac:dyDescent="0.3">
      <c r="A11" s="3">
        <v>2011</v>
      </c>
      <c r="B11" s="6">
        <v>0.74797256297324</v>
      </c>
      <c r="C11" s="6">
        <v>9.5923625619283831E-2</v>
      </c>
      <c r="D11" s="6">
        <v>1.5424625775099821</v>
      </c>
    </row>
    <row r="12" spans="1:4" x14ac:dyDescent="0.3">
      <c r="A12" s="3">
        <v>2012</v>
      </c>
      <c r="B12" s="6">
        <v>1.0566226515726596</v>
      </c>
      <c r="C12" s="6">
        <v>9.2144410246131361E-2</v>
      </c>
      <c r="D12" s="6">
        <v>1.5032776270017598</v>
      </c>
    </row>
    <row r="13" spans="1:4" x14ac:dyDescent="0.3">
      <c r="A13" s="3">
        <v>2013</v>
      </c>
      <c r="B13" s="6">
        <v>1.0107118026388209</v>
      </c>
      <c r="C13" s="6">
        <v>9.2534162561337202E-2</v>
      </c>
      <c r="D13" s="6">
        <v>1.5616575912448003</v>
      </c>
    </row>
    <row r="14" spans="1:4" x14ac:dyDescent="0.3">
      <c r="A14" s="3">
        <v>2014</v>
      </c>
      <c r="B14" s="6">
        <v>1.3059422996536034</v>
      </c>
      <c r="C14" s="6">
        <v>9.2391815612278078E-2</v>
      </c>
      <c r="D14" s="6">
        <v>1.5848943318953737</v>
      </c>
    </row>
    <row r="15" spans="1:4" x14ac:dyDescent="0.3">
      <c r="A15" s="3">
        <v>2015</v>
      </c>
      <c r="B15" s="6">
        <v>1.4217255423181561</v>
      </c>
      <c r="C15" s="6">
        <v>9.4589022203525719E-2</v>
      </c>
      <c r="D15" s="6">
        <v>1.6635920745661688</v>
      </c>
    </row>
    <row r="16" spans="1:4" x14ac:dyDescent="0.3">
      <c r="A16" s="3">
        <v>2016</v>
      </c>
      <c r="B16" s="6">
        <v>1.5258709072334131</v>
      </c>
      <c r="C16" s="6">
        <v>0.10233881897356974</v>
      </c>
      <c r="D16" s="6">
        <v>1.8130934024007803</v>
      </c>
    </row>
    <row r="17" spans="1:4" x14ac:dyDescent="0.3">
      <c r="A17" s="3">
        <v>2017</v>
      </c>
      <c r="B17" s="6">
        <v>1.578313977850369</v>
      </c>
      <c r="C17" s="6">
        <v>0.10429135646295735</v>
      </c>
      <c r="D17" s="6">
        <v>1.7856708391591571</v>
      </c>
    </row>
    <row r="18" spans="1:4" x14ac:dyDescent="0.3">
      <c r="A18" s="3">
        <v>2018</v>
      </c>
      <c r="B18" s="6">
        <v>1.5966963988001639</v>
      </c>
      <c r="C18" s="6">
        <v>0.10317038286504449</v>
      </c>
      <c r="D18" s="6">
        <v>1.7463332945575902</v>
      </c>
    </row>
    <row r="19" spans="1:4" x14ac:dyDescent="0.3">
      <c r="A19" s="3">
        <v>2019</v>
      </c>
      <c r="B19" s="6">
        <v>1.5712526451630346</v>
      </c>
      <c r="C19" s="6">
        <v>9.9844440460013117E-2</v>
      </c>
      <c r="D19" s="6">
        <v>1.6793436928089525</v>
      </c>
    </row>
    <row r="20" spans="1:4" x14ac:dyDescent="0.3">
      <c r="A20" s="3">
        <v>2020</v>
      </c>
      <c r="B20" s="6">
        <v>0.62773804199222849</v>
      </c>
      <c r="C20" s="6">
        <v>3.9317160674127521E-2</v>
      </c>
      <c r="D20" s="6">
        <v>0.58997306179413922</v>
      </c>
    </row>
    <row r="21" spans="1:4" x14ac:dyDescent="0.3">
      <c r="A21" s="3">
        <v>2021</v>
      </c>
      <c r="B21" s="6">
        <v>0.16246441721368612</v>
      </c>
      <c r="C21" s="6">
        <v>3.5989488526229949E-2</v>
      </c>
      <c r="D21" s="6">
        <v>0.52464122946781966</v>
      </c>
    </row>
    <row r="22" spans="1:4" x14ac:dyDescent="0.3">
      <c r="A22" s="3">
        <v>2022</v>
      </c>
      <c r="B22" s="6">
        <v>0.34849178781819712</v>
      </c>
      <c r="C22" s="6">
        <v>7.2757149063167076E-2</v>
      </c>
      <c r="D22" s="6">
        <v>1.077580479225585</v>
      </c>
    </row>
    <row r="23" spans="1:4" x14ac:dyDescent="0.3">
      <c r="A23" s="3">
        <v>2023</v>
      </c>
      <c r="B23" s="6">
        <v>0.519002165908377</v>
      </c>
      <c r="C23" s="6">
        <v>7.7655514680206539E-2</v>
      </c>
      <c r="D23" s="6">
        <v>1.1051483223352081</v>
      </c>
    </row>
    <row r="24" spans="1:4" x14ac:dyDescent="0.3">
      <c r="A24" s="4" t="s">
        <v>12</v>
      </c>
      <c r="B24" s="6">
        <f t="shared" ref="B24:D24" si="0">SUM(B5:B23)</f>
        <v>18.590782100087708</v>
      </c>
      <c r="C24" s="6">
        <f t="shared" si="0"/>
        <v>1.7351503348072352</v>
      </c>
      <c r="D24" s="6">
        <f t="shared" si="0"/>
        <v>28.687358451864039</v>
      </c>
    </row>
  </sheetData>
  <mergeCells count="1">
    <mergeCell ref="B3:D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A322-850C-473A-9E73-CD80B72EFF5A}">
  <dimension ref="A1:F5"/>
  <sheetViews>
    <sheetView workbookViewId="0">
      <selection activeCell="I21" sqref="I21"/>
    </sheetView>
  </sheetViews>
  <sheetFormatPr defaultRowHeight="14.4" x14ac:dyDescent="0.3"/>
  <cols>
    <col min="1" max="1" width="18.109375" customWidth="1"/>
    <col min="5" max="5" width="10.88671875" customWidth="1"/>
  </cols>
  <sheetData>
    <row r="1" spans="1:6" x14ac:dyDescent="0.3">
      <c r="A1" s="11" t="s">
        <v>145</v>
      </c>
      <c r="B1" s="12"/>
      <c r="C1" s="12"/>
      <c r="D1" s="12"/>
      <c r="E1" s="12"/>
      <c r="F1" s="12"/>
    </row>
    <row r="2" spans="1:6" x14ac:dyDescent="0.3">
      <c r="A2" s="11"/>
      <c r="B2" s="12"/>
      <c r="C2" s="12"/>
      <c r="D2" s="12"/>
      <c r="E2" s="12"/>
      <c r="F2" s="12"/>
    </row>
    <row r="3" spans="1:6" x14ac:dyDescent="0.3">
      <c r="A3" s="12"/>
      <c r="B3" s="39" t="s">
        <v>141</v>
      </c>
      <c r="C3" s="39"/>
      <c r="D3" s="39"/>
      <c r="E3" s="39"/>
      <c r="F3" s="12"/>
    </row>
    <row r="4" spans="1:6" x14ac:dyDescent="0.3">
      <c r="A4" s="13" t="s">
        <v>146</v>
      </c>
      <c r="B4" s="13" t="s">
        <v>134</v>
      </c>
      <c r="C4" s="13" t="s">
        <v>147</v>
      </c>
      <c r="D4" s="13" t="s">
        <v>148</v>
      </c>
      <c r="E4" s="13" t="s">
        <v>137</v>
      </c>
      <c r="F4" s="12"/>
    </row>
    <row r="5" spans="1:6" x14ac:dyDescent="0.3">
      <c r="A5" s="13" t="s">
        <v>149</v>
      </c>
      <c r="B5" s="23">
        <v>-9.2358458240792141E-2</v>
      </c>
      <c r="C5" s="23">
        <v>-0.66968891507926476</v>
      </c>
      <c r="D5" s="23">
        <v>-0.22223496548806904</v>
      </c>
      <c r="E5" s="23">
        <v>-0.34191653140002393</v>
      </c>
      <c r="F5" s="12"/>
    </row>
  </sheetData>
  <mergeCells count="1">
    <mergeCell ref="B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7AD8-6EAF-4450-B664-0397B312BA72}">
  <dimension ref="A1:C9"/>
  <sheetViews>
    <sheetView workbookViewId="0">
      <selection activeCell="F25" sqref="F25"/>
    </sheetView>
  </sheetViews>
  <sheetFormatPr defaultRowHeight="14.4" x14ac:dyDescent="0.3"/>
  <cols>
    <col min="1" max="1" width="19" customWidth="1"/>
    <col min="2" max="2" width="22.88671875" customWidth="1"/>
  </cols>
  <sheetData>
    <row r="1" spans="1:3" x14ac:dyDescent="0.3">
      <c r="A1" s="11" t="s">
        <v>150</v>
      </c>
      <c r="B1" s="12"/>
      <c r="C1" s="12"/>
    </row>
    <row r="2" spans="1:3" x14ac:dyDescent="0.3">
      <c r="A2" s="12"/>
      <c r="B2" s="12"/>
      <c r="C2" s="12"/>
    </row>
    <row r="3" spans="1:3" x14ac:dyDescent="0.3">
      <c r="A3" s="13" t="s">
        <v>151</v>
      </c>
      <c r="B3" s="13" t="s">
        <v>152</v>
      </c>
      <c r="C3" s="12"/>
    </row>
    <row r="4" spans="1:3" x14ac:dyDescent="0.3">
      <c r="A4" s="14" t="s">
        <v>153</v>
      </c>
      <c r="B4" s="17">
        <v>101.25769314199717</v>
      </c>
      <c r="C4" s="12"/>
    </row>
    <row r="5" spans="1:3" x14ac:dyDescent="0.3">
      <c r="A5" s="14" t="s">
        <v>154</v>
      </c>
      <c r="B5" s="17">
        <v>57.006501354167824</v>
      </c>
      <c r="C5" s="12"/>
    </row>
    <row r="6" spans="1:3" x14ac:dyDescent="0.3">
      <c r="A6" s="14" t="s">
        <v>155</v>
      </c>
      <c r="B6" s="17">
        <v>15.515868601661094</v>
      </c>
      <c r="C6" s="12"/>
    </row>
    <row r="7" spans="1:3" x14ac:dyDescent="0.3">
      <c r="A7" s="14" t="s">
        <v>156</v>
      </c>
      <c r="B7" s="17">
        <v>11.596023718991001</v>
      </c>
      <c r="C7" s="12"/>
    </row>
    <row r="8" spans="1:3" x14ac:dyDescent="0.3">
      <c r="A8" s="14" t="s">
        <v>27</v>
      </c>
      <c r="B8" s="17">
        <v>10.820349232422499</v>
      </c>
      <c r="C8" s="12"/>
    </row>
    <row r="9" spans="1:3" x14ac:dyDescent="0.3">
      <c r="A9" s="14" t="s">
        <v>157</v>
      </c>
      <c r="B9" s="17">
        <v>6.6270711344232467</v>
      </c>
      <c r="C9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0341-3382-4122-BBE6-4D7E844A7478}">
  <dimension ref="A1:T10"/>
  <sheetViews>
    <sheetView workbookViewId="0">
      <selection activeCell="L21" sqref="L21"/>
    </sheetView>
  </sheetViews>
  <sheetFormatPr defaultRowHeight="14.4" x14ac:dyDescent="0.3"/>
  <cols>
    <col min="1" max="1" width="18.5546875" customWidth="1"/>
  </cols>
  <sheetData>
    <row r="1" spans="1:20" x14ac:dyDescent="0.3">
      <c r="A1" s="31" t="s">
        <v>158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x14ac:dyDescent="0.3">
      <c r="A3" s="32"/>
      <c r="B3" s="42" t="s">
        <v>159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3">
      <c r="A4" s="33" t="s">
        <v>151</v>
      </c>
      <c r="B4" s="34">
        <v>2005</v>
      </c>
      <c r="C4" s="33">
        <v>2006</v>
      </c>
      <c r="D4" s="33">
        <v>2007</v>
      </c>
      <c r="E4" s="33">
        <v>2008</v>
      </c>
      <c r="F4" s="33">
        <v>2009</v>
      </c>
      <c r="G4" s="33">
        <v>2010</v>
      </c>
      <c r="H4" s="33">
        <v>2011</v>
      </c>
      <c r="I4" s="33">
        <v>2012</v>
      </c>
      <c r="J4" s="33">
        <v>2013</v>
      </c>
      <c r="K4" s="33">
        <v>2014</v>
      </c>
      <c r="L4" s="33">
        <v>2015</v>
      </c>
      <c r="M4" s="33">
        <v>2016</v>
      </c>
      <c r="N4" s="33">
        <v>2017</v>
      </c>
      <c r="O4" s="33">
        <v>2018</v>
      </c>
      <c r="P4" s="33">
        <v>2019</v>
      </c>
      <c r="Q4" s="33">
        <v>2020</v>
      </c>
      <c r="R4" s="33">
        <v>2021</v>
      </c>
      <c r="S4" s="33">
        <v>2022</v>
      </c>
      <c r="T4" s="33">
        <v>2023</v>
      </c>
    </row>
    <row r="5" spans="1:20" x14ac:dyDescent="0.3">
      <c r="A5" s="33" t="s">
        <v>67</v>
      </c>
      <c r="B5" s="17">
        <v>12.56414543607776</v>
      </c>
      <c r="C5" s="17">
        <v>12.889161129056923</v>
      </c>
      <c r="D5" s="17">
        <v>13.251949086981204</v>
      </c>
      <c r="E5" s="17">
        <v>12.347145934267115</v>
      </c>
      <c r="F5" s="17">
        <v>11.124239304553575</v>
      </c>
      <c r="G5" s="17">
        <v>10.77403082630302</v>
      </c>
      <c r="H5" s="17">
        <v>10.913915950411374</v>
      </c>
      <c r="I5" s="17">
        <v>10.919472795255398</v>
      </c>
      <c r="J5" s="17">
        <v>11.01095415643252</v>
      </c>
      <c r="K5" s="17">
        <v>11.17569152509663</v>
      </c>
      <c r="L5" s="17">
        <v>11.447786220301705</v>
      </c>
      <c r="M5" s="17">
        <v>12.143969920602656</v>
      </c>
      <c r="N5" s="17">
        <v>12.506671523148324</v>
      </c>
      <c r="O5" s="17">
        <v>12.802599514147865</v>
      </c>
      <c r="P5" s="17">
        <v>12.775994911510297</v>
      </c>
      <c r="Q5" s="17">
        <v>5.3478165883309527</v>
      </c>
      <c r="R5" s="17">
        <v>5.1578797217816339</v>
      </c>
      <c r="S5" s="17">
        <v>10.078311584996086</v>
      </c>
      <c r="T5" s="17">
        <v>11.596023718991001</v>
      </c>
    </row>
    <row r="6" spans="1:20" x14ac:dyDescent="0.3">
      <c r="A6" s="33" t="s">
        <v>27</v>
      </c>
      <c r="B6" s="17">
        <v>15.606211466230025</v>
      </c>
      <c r="C6" s="17">
        <v>16.306390839946783</v>
      </c>
      <c r="D6" s="17">
        <v>16.013139617216737</v>
      </c>
      <c r="E6" s="17">
        <v>16.257463768115436</v>
      </c>
      <c r="F6" s="17">
        <v>16.313383298508306</v>
      </c>
      <c r="G6" s="17">
        <v>16.354012038632042</v>
      </c>
      <c r="H6" s="17">
        <v>17.333310557263538</v>
      </c>
      <c r="I6" s="17">
        <v>17.410868750171524</v>
      </c>
      <c r="J6" s="17">
        <v>17.794336176636513</v>
      </c>
      <c r="K6" s="17">
        <v>17.537371056128762</v>
      </c>
      <c r="L6" s="17">
        <v>17.025584466474257</v>
      </c>
      <c r="M6" s="17">
        <v>16.904638167287153</v>
      </c>
      <c r="N6" s="17">
        <v>16.775370270327098</v>
      </c>
      <c r="O6" s="17">
        <v>16.975511941302081</v>
      </c>
      <c r="P6" s="17">
        <v>14.698634552066059</v>
      </c>
      <c r="Q6" s="17">
        <v>10.066498091418094</v>
      </c>
      <c r="R6" s="17">
        <v>11.137785834574245</v>
      </c>
      <c r="S6" s="17">
        <v>10.659189707681772</v>
      </c>
      <c r="T6" s="17">
        <v>10.820349232422499</v>
      </c>
    </row>
    <row r="7" spans="1:20" x14ac:dyDescent="0.3">
      <c r="A7" s="33" t="s">
        <v>160</v>
      </c>
      <c r="B7" s="17">
        <v>44.243678842208212</v>
      </c>
      <c r="C7" s="17">
        <v>44.252239167341671</v>
      </c>
      <c r="D7" s="17">
        <v>43.358969400674582</v>
      </c>
      <c r="E7" s="17">
        <v>38.969314718094545</v>
      </c>
      <c r="F7" s="17">
        <v>37.131319308405253</v>
      </c>
      <c r="G7" s="17">
        <v>36.291338281298962</v>
      </c>
      <c r="H7" s="17">
        <v>32.429030052700668</v>
      </c>
      <c r="I7" s="17">
        <v>31.610581100453942</v>
      </c>
      <c r="J7" s="17">
        <v>28.701014948358502</v>
      </c>
      <c r="K7" s="17">
        <v>26.470965613532556</v>
      </c>
      <c r="L7" s="17">
        <v>23.113285040612951</v>
      </c>
      <c r="M7" s="17">
        <v>19.538373567278988</v>
      </c>
      <c r="N7" s="17">
        <v>16.669589600870601</v>
      </c>
      <c r="O7" s="17">
        <v>14.120404680405487</v>
      </c>
      <c r="P7" s="17">
        <v>11.859297873929934</v>
      </c>
      <c r="Q7" s="17">
        <v>7.4308265159987874</v>
      </c>
      <c r="R7" s="17">
        <v>7.5289074118155357</v>
      </c>
      <c r="S7" s="17">
        <v>7.4235930731617268</v>
      </c>
      <c r="T7" s="17">
        <v>6.6270711344232467</v>
      </c>
    </row>
    <row r="8" spans="1:20" x14ac:dyDescent="0.3">
      <c r="A8" s="33" t="s">
        <v>161</v>
      </c>
      <c r="B8" s="17">
        <v>206.47009778725351</v>
      </c>
      <c r="C8" s="17">
        <v>202.2410683600948</v>
      </c>
      <c r="D8" s="17">
        <v>195.96258455667294</v>
      </c>
      <c r="E8" s="17">
        <v>177.57739467965774</v>
      </c>
      <c r="F8" s="17">
        <v>151.83838998640994</v>
      </c>
      <c r="G8" s="17">
        <v>143.39915125859466</v>
      </c>
      <c r="H8" s="17">
        <v>127.45846958160325</v>
      </c>
      <c r="I8" s="17">
        <v>114.80840914043927</v>
      </c>
      <c r="J8" s="17">
        <v>100.41625804979404</v>
      </c>
      <c r="K8" s="17">
        <v>88.962192650421201</v>
      </c>
      <c r="L8" s="17">
        <v>76.20203593631544</v>
      </c>
      <c r="M8" s="17">
        <v>63.711919111452687</v>
      </c>
      <c r="N8" s="17">
        <v>52.652125630657096</v>
      </c>
      <c r="O8" s="17">
        <v>42.216904623884915</v>
      </c>
      <c r="P8" s="17">
        <v>33.639892911891579</v>
      </c>
      <c r="Q8" s="17">
        <v>25.276928305513668</v>
      </c>
      <c r="R8" s="17">
        <v>22.672901905305984</v>
      </c>
      <c r="S8" s="17">
        <v>18.948965109733564</v>
      </c>
      <c r="T8" s="17">
        <v>15.515868601661094</v>
      </c>
    </row>
    <row r="9" spans="1:20" x14ac:dyDescent="0.3">
      <c r="A9" s="33" t="s">
        <v>162</v>
      </c>
      <c r="B9" s="17">
        <v>71.797027399797827</v>
      </c>
      <c r="C9" s="17">
        <v>71.071571549774418</v>
      </c>
      <c r="D9" s="17">
        <v>71.564083892323666</v>
      </c>
      <c r="E9" s="17">
        <v>68.811901871382076</v>
      </c>
      <c r="F9" s="17">
        <v>65.166366524244779</v>
      </c>
      <c r="G9" s="17">
        <v>64.352732542224317</v>
      </c>
      <c r="H9" s="17">
        <v>64.142347380806825</v>
      </c>
      <c r="I9" s="17">
        <v>67.157923176083429</v>
      </c>
      <c r="J9" s="17">
        <v>70.255281113933279</v>
      </c>
      <c r="K9" s="17">
        <v>76.351731898042488</v>
      </c>
      <c r="L9" s="17">
        <v>82.169142230518403</v>
      </c>
      <c r="M9" s="17">
        <v>87.219265408411815</v>
      </c>
      <c r="N9" s="17">
        <v>88.464431706192855</v>
      </c>
      <c r="O9" s="17">
        <v>83.492225284919172</v>
      </c>
      <c r="P9" s="17">
        <v>79.374119642019238</v>
      </c>
      <c r="Q9" s="17">
        <v>67.764605272615256</v>
      </c>
      <c r="R9" s="17">
        <v>68.118961327848581</v>
      </c>
      <c r="S9" s="17">
        <v>64.559903075135082</v>
      </c>
      <c r="T9" s="17">
        <v>57.006501354167824</v>
      </c>
    </row>
    <row r="10" spans="1:20" x14ac:dyDescent="0.3">
      <c r="A10" s="33" t="s">
        <v>153</v>
      </c>
      <c r="B10" s="17">
        <v>283.93374200976774</v>
      </c>
      <c r="C10" s="17">
        <v>268.81351645214153</v>
      </c>
      <c r="D10" s="17">
        <v>256.24043367611142</v>
      </c>
      <c r="E10" s="17">
        <v>243.73231104819749</v>
      </c>
      <c r="F10" s="17">
        <v>192.93922006137893</v>
      </c>
      <c r="G10" s="17">
        <v>182.90003853998101</v>
      </c>
      <c r="H10" s="17">
        <v>177.01046659624188</v>
      </c>
      <c r="I10" s="17">
        <v>172.48639516278831</v>
      </c>
      <c r="J10" s="17">
        <v>169.05519661315159</v>
      </c>
      <c r="K10" s="17">
        <v>167.6206644766574</v>
      </c>
      <c r="L10" s="17">
        <v>164.01881247333918</v>
      </c>
      <c r="M10" s="17">
        <v>159.99547109560058</v>
      </c>
      <c r="N10" s="17">
        <v>156.51685243802766</v>
      </c>
      <c r="O10" s="17">
        <v>149.96328190239939</v>
      </c>
      <c r="P10" s="17">
        <v>139.89480518796867</v>
      </c>
      <c r="Q10" s="17">
        <v>98.188806832696372</v>
      </c>
      <c r="R10" s="17">
        <v>103.57397956170696</v>
      </c>
      <c r="S10" s="17">
        <v>106.29218341416554</v>
      </c>
      <c r="T10" s="17">
        <v>101.25769314199717</v>
      </c>
    </row>
  </sheetData>
  <mergeCells count="1">
    <mergeCell ref="B3:T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21C3-53A9-4712-8440-DA5517A37749}">
  <dimension ref="A1:B9"/>
  <sheetViews>
    <sheetView workbookViewId="0">
      <selection activeCell="F21" sqref="F21"/>
    </sheetView>
  </sheetViews>
  <sheetFormatPr defaultRowHeight="14.4" x14ac:dyDescent="0.3"/>
  <cols>
    <col min="1" max="1" width="17.88671875" customWidth="1"/>
    <col min="2" max="2" width="49.109375" customWidth="1"/>
  </cols>
  <sheetData>
    <row r="1" spans="1:2" ht="15.6" x14ac:dyDescent="0.35">
      <c r="A1" s="11" t="s">
        <v>163</v>
      </c>
      <c r="B1" s="12"/>
    </row>
    <row r="2" spans="1:2" x14ac:dyDescent="0.3">
      <c r="A2" s="12"/>
      <c r="B2" s="12"/>
    </row>
    <row r="3" spans="1:2" x14ac:dyDescent="0.3">
      <c r="A3" s="13" t="s">
        <v>151</v>
      </c>
      <c r="B3" s="13" t="s">
        <v>164</v>
      </c>
    </row>
    <row r="4" spans="1:2" x14ac:dyDescent="0.3">
      <c r="A4" s="13" t="s">
        <v>161</v>
      </c>
      <c r="B4" s="23">
        <v>-0.53876581467427054</v>
      </c>
    </row>
    <row r="5" spans="1:2" x14ac:dyDescent="0.3">
      <c r="A5" s="13" t="s">
        <v>157</v>
      </c>
      <c r="B5" s="23">
        <v>-0.44119194872477152</v>
      </c>
    </row>
    <row r="6" spans="1:2" x14ac:dyDescent="0.3">
      <c r="A6" s="13" t="s">
        <v>162</v>
      </c>
      <c r="B6" s="23">
        <v>-0.28179989130878369</v>
      </c>
    </row>
    <row r="7" spans="1:2" x14ac:dyDescent="0.3">
      <c r="A7" s="13" t="s">
        <v>153</v>
      </c>
      <c r="B7" s="23">
        <v>-0.27618689624719817</v>
      </c>
    </row>
    <row r="8" spans="1:2" x14ac:dyDescent="0.3">
      <c r="A8" s="13" t="s">
        <v>27</v>
      </c>
      <c r="B8" s="23">
        <v>-0.26385344202590727</v>
      </c>
    </row>
    <row r="9" spans="1:2" x14ac:dyDescent="0.3">
      <c r="A9" s="13" t="s">
        <v>165</v>
      </c>
      <c r="B9" s="23">
        <v>-9.2358458240792141E-2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91B7-D0ED-48DE-B65B-5B903849F4AC}">
  <dimension ref="A1:B15"/>
  <sheetViews>
    <sheetView workbookViewId="0">
      <selection activeCell="B15" sqref="A1:B15"/>
    </sheetView>
  </sheetViews>
  <sheetFormatPr defaultRowHeight="14.4" x14ac:dyDescent="0.3"/>
  <cols>
    <col min="1" max="1" width="22.88671875" customWidth="1"/>
    <col min="2" max="2" width="35.44140625" customWidth="1"/>
  </cols>
  <sheetData>
    <row r="1" spans="1:2" x14ac:dyDescent="0.3">
      <c r="A1" s="11" t="s">
        <v>166</v>
      </c>
      <c r="B1" s="12"/>
    </row>
    <row r="2" spans="1:2" x14ac:dyDescent="0.3">
      <c r="A2" s="12"/>
      <c r="B2" s="12"/>
    </row>
    <row r="3" spans="1:2" x14ac:dyDescent="0.3">
      <c r="A3" s="13" t="s">
        <v>167</v>
      </c>
      <c r="B3" s="13" t="s">
        <v>168</v>
      </c>
    </row>
    <row r="4" spans="1:2" x14ac:dyDescent="0.3">
      <c r="A4" s="13" t="s">
        <v>169</v>
      </c>
      <c r="B4" s="23">
        <v>0.40651886354507061</v>
      </c>
    </row>
    <row r="5" spans="1:2" x14ac:dyDescent="0.3">
      <c r="A5" s="13" t="s">
        <v>170</v>
      </c>
      <c r="B5" s="23">
        <v>0.13751548739492531</v>
      </c>
    </row>
    <row r="6" spans="1:2" x14ac:dyDescent="0.3">
      <c r="A6" s="13" t="s">
        <v>171</v>
      </c>
      <c r="B6" s="23">
        <v>0.13448870445544064</v>
      </c>
    </row>
    <row r="7" spans="1:2" x14ac:dyDescent="0.3">
      <c r="A7" s="13" t="s">
        <v>172</v>
      </c>
      <c r="B7" s="23">
        <v>9.6510447923997711E-2</v>
      </c>
    </row>
    <row r="8" spans="1:2" x14ac:dyDescent="0.3">
      <c r="A8" s="13" t="s">
        <v>173</v>
      </c>
      <c r="B8" s="23">
        <v>7.6946367176732033E-2</v>
      </c>
    </row>
    <row r="9" spans="1:2" x14ac:dyDescent="0.3">
      <c r="A9" s="13" t="s">
        <v>174</v>
      </c>
      <c r="B9" s="23">
        <v>3.2075781845744736E-2</v>
      </c>
    </row>
    <row r="10" spans="1:2" x14ac:dyDescent="0.3">
      <c r="A10" s="13" t="s">
        <v>175</v>
      </c>
      <c r="B10" s="23">
        <v>3.1011262970978098E-2</v>
      </c>
    </row>
    <row r="11" spans="1:2" x14ac:dyDescent="0.3">
      <c r="A11" s="13" t="s">
        <v>176</v>
      </c>
      <c r="B11" s="23">
        <v>3.207408769611321E-2</v>
      </c>
    </row>
    <row r="12" spans="1:2" x14ac:dyDescent="0.3">
      <c r="A12" s="13" t="s">
        <v>177</v>
      </c>
      <c r="B12" s="23">
        <v>2.2903723912492478E-2</v>
      </c>
    </row>
    <row r="13" spans="1:2" x14ac:dyDescent="0.3">
      <c r="A13" s="13" t="s">
        <v>178</v>
      </c>
      <c r="B13" s="23">
        <v>1.5367200843495061E-2</v>
      </c>
    </row>
    <row r="14" spans="1:2" x14ac:dyDescent="0.3">
      <c r="A14" s="13" t="s">
        <v>179</v>
      </c>
      <c r="B14" s="23">
        <v>1.1183022174967798E-2</v>
      </c>
    </row>
    <row r="15" spans="1:2" x14ac:dyDescent="0.3">
      <c r="A15" s="13" t="s">
        <v>180</v>
      </c>
      <c r="B15" s="23">
        <v>3.4050500600423684E-3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8518-8EED-443E-ACE8-0EF422E29162}">
  <dimension ref="A1:B5"/>
  <sheetViews>
    <sheetView workbookViewId="0">
      <selection activeCell="B5" sqref="A1:B5"/>
    </sheetView>
  </sheetViews>
  <sheetFormatPr defaultRowHeight="14.4" x14ac:dyDescent="0.3"/>
  <cols>
    <col min="1" max="1" width="17.88671875" customWidth="1"/>
    <col min="2" max="2" width="44.109375" customWidth="1"/>
  </cols>
  <sheetData>
    <row r="1" spans="1:2" x14ac:dyDescent="0.3">
      <c r="A1" s="11" t="s">
        <v>181</v>
      </c>
      <c r="B1" s="12"/>
    </row>
    <row r="2" spans="1:2" x14ac:dyDescent="0.3">
      <c r="A2" s="12"/>
      <c r="B2" s="12"/>
    </row>
    <row r="3" spans="1:2" x14ac:dyDescent="0.3">
      <c r="A3" s="12"/>
      <c r="B3" s="35" t="s">
        <v>182</v>
      </c>
    </row>
    <row r="4" spans="1:2" x14ac:dyDescent="0.3">
      <c r="A4" s="13" t="s">
        <v>51</v>
      </c>
      <c r="B4" s="22">
        <v>0.87</v>
      </c>
    </row>
    <row r="5" spans="1:2" x14ac:dyDescent="0.3">
      <c r="A5" s="13" t="s">
        <v>50</v>
      </c>
      <c r="B5" s="22">
        <v>0.13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02CA-ECE0-4107-A439-743224379B8D}">
  <dimension ref="A1:B14"/>
  <sheetViews>
    <sheetView workbookViewId="0">
      <selection activeCell="K27" sqref="K27"/>
    </sheetView>
  </sheetViews>
  <sheetFormatPr defaultRowHeight="14.4" x14ac:dyDescent="0.3"/>
  <cols>
    <col min="1" max="1" width="19.44140625" customWidth="1"/>
    <col min="2" max="2" width="24.88671875" customWidth="1"/>
  </cols>
  <sheetData>
    <row r="1" spans="1:2" ht="15.6" x14ac:dyDescent="0.35">
      <c r="A1" s="11" t="s">
        <v>183</v>
      </c>
      <c r="B1" s="12"/>
    </row>
    <row r="2" spans="1:2" x14ac:dyDescent="0.3">
      <c r="A2" s="12"/>
      <c r="B2" s="12"/>
    </row>
    <row r="3" spans="1:2" x14ac:dyDescent="0.3">
      <c r="A3" s="13" t="s">
        <v>53</v>
      </c>
      <c r="B3" s="13" t="s">
        <v>184</v>
      </c>
    </row>
    <row r="4" spans="1:2" x14ac:dyDescent="0.3">
      <c r="A4" s="13" t="s">
        <v>55</v>
      </c>
      <c r="B4" s="21">
        <v>4.575142201976238</v>
      </c>
    </row>
    <row r="5" spans="1:2" x14ac:dyDescent="0.3">
      <c r="A5" s="13" t="s">
        <v>56</v>
      </c>
      <c r="B5" s="21">
        <v>1.5396336272991105</v>
      </c>
    </row>
    <row r="6" spans="1:2" x14ac:dyDescent="0.3">
      <c r="A6" s="13" t="s">
        <v>57</v>
      </c>
      <c r="B6" s="21">
        <v>0.98486121811473692</v>
      </c>
    </row>
    <row r="7" spans="1:2" x14ac:dyDescent="0.3">
      <c r="A7" s="13" t="s">
        <v>58</v>
      </c>
      <c r="B7" s="21">
        <v>0.94125530344554897</v>
      </c>
    </row>
    <row r="8" spans="1:2" x14ac:dyDescent="0.3">
      <c r="A8" s="13" t="s">
        <v>61</v>
      </c>
      <c r="B8" s="21">
        <v>0.58124588198597904</v>
      </c>
    </row>
    <row r="9" spans="1:2" x14ac:dyDescent="0.3">
      <c r="A9" s="13" t="s">
        <v>59</v>
      </c>
      <c r="B9" s="21">
        <v>0.41724793448845843</v>
      </c>
    </row>
    <row r="10" spans="1:2" x14ac:dyDescent="0.3">
      <c r="A10" s="13" t="s">
        <v>60</v>
      </c>
      <c r="B10" s="21">
        <v>0.35963024507292418</v>
      </c>
    </row>
    <row r="11" spans="1:2" x14ac:dyDescent="0.3">
      <c r="A11" s="13" t="s">
        <v>63</v>
      </c>
      <c r="B11" s="21">
        <v>0.26000902376129209</v>
      </c>
    </row>
    <row r="12" spans="1:2" x14ac:dyDescent="0.3">
      <c r="A12" s="13" t="s">
        <v>62</v>
      </c>
      <c r="B12" s="21">
        <v>0.22111181521067863</v>
      </c>
    </row>
    <row r="13" spans="1:2" x14ac:dyDescent="0.3">
      <c r="A13" s="13" t="s">
        <v>64</v>
      </c>
      <c r="B13" s="21">
        <v>0.20540021477036208</v>
      </c>
    </row>
    <row r="14" spans="1:2" x14ac:dyDescent="0.3">
      <c r="A14" s="13" t="s">
        <v>50</v>
      </c>
      <c r="B14" s="21">
        <v>1.5104862528656948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BAB0-E3A4-46F0-AFE9-431074F7369D}">
  <dimension ref="A1:N5"/>
  <sheetViews>
    <sheetView workbookViewId="0">
      <selection activeCell="C16" sqref="C16"/>
    </sheetView>
  </sheetViews>
  <sheetFormatPr defaultRowHeight="14.4" x14ac:dyDescent="0.3"/>
  <cols>
    <col min="1" max="1" width="12.88671875" customWidth="1"/>
    <col min="2" max="2" width="27.88671875" bestFit="1" customWidth="1"/>
    <col min="3" max="3" width="40.6640625" bestFit="1" customWidth="1"/>
    <col min="4" max="4" width="24.5546875" bestFit="1" customWidth="1"/>
    <col min="5" max="5" width="37.88671875" bestFit="1" customWidth="1"/>
  </cols>
  <sheetData>
    <row r="1" spans="1:14" x14ac:dyDescent="0.3">
      <c r="A1" s="11" t="s">
        <v>13</v>
      </c>
      <c r="B1" s="12"/>
      <c r="C1" s="12"/>
      <c r="D1" s="12"/>
      <c r="E1" s="12"/>
    </row>
    <row r="2" spans="1:14" x14ac:dyDescent="0.3">
      <c r="A2" s="12"/>
      <c r="B2" s="12"/>
      <c r="C2" s="12"/>
      <c r="D2" s="12"/>
      <c r="E2" s="12"/>
    </row>
    <row r="3" spans="1:14" x14ac:dyDescent="0.3">
      <c r="A3" s="13" t="s">
        <v>14</v>
      </c>
      <c r="B3" s="13" t="s">
        <v>15</v>
      </c>
      <c r="C3" s="13" t="s">
        <v>16</v>
      </c>
      <c r="D3" s="13" t="s">
        <v>17</v>
      </c>
      <c r="E3" s="13" t="s">
        <v>18</v>
      </c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14" t="s">
        <v>19</v>
      </c>
      <c r="B4" s="15">
        <v>-3.0716855848994602E-2</v>
      </c>
      <c r="C4" s="16">
        <v>-2.7026007488019421E-2</v>
      </c>
      <c r="D4" s="16">
        <v>-0.22235283173642059</v>
      </c>
      <c r="E4" s="16">
        <v>-0.13825003112269335</v>
      </c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A5" s="2"/>
      <c r="F5" s="2"/>
      <c r="G5" s="2"/>
      <c r="H5" s="2"/>
      <c r="I5" s="2"/>
      <c r="J5" s="2"/>
      <c r="K5" s="2"/>
      <c r="L5" s="2"/>
      <c r="M5" s="2"/>
      <c r="N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4078-0C25-40EC-B3AC-9FC1767D9A31}">
  <dimension ref="A1:B9"/>
  <sheetViews>
    <sheetView workbookViewId="0">
      <selection activeCell="B14" sqref="B14"/>
    </sheetView>
  </sheetViews>
  <sheetFormatPr defaultRowHeight="14.4" x14ac:dyDescent="0.3"/>
  <cols>
    <col min="1" max="1" width="21.109375" customWidth="1"/>
    <col min="2" max="2" width="31.88671875" bestFit="1" customWidth="1"/>
  </cols>
  <sheetData>
    <row r="1" spans="1:2" x14ac:dyDescent="0.3">
      <c r="A1" s="11" t="s">
        <v>20</v>
      </c>
      <c r="B1" s="12"/>
    </row>
    <row r="2" spans="1:2" x14ac:dyDescent="0.3">
      <c r="A2" s="12"/>
      <c r="B2" s="12"/>
    </row>
    <row r="3" spans="1:2" x14ac:dyDescent="0.3">
      <c r="A3" s="13" t="s">
        <v>21</v>
      </c>
      <c r="B3" s="13" t="s">
        <v>22</v>
      </c>
    </row>
    <row r="4" spans="1:2" x14ac:dyDescent="0.3">
      <c r="A4" s="14" t="s">
        <v>23</v>
      </c>
      <c r="B4" s="19">
        <v>0.59382772454984167</v>
      </c>
    </row>
    <row r="5" spans="1:2" x14ac:dyDescent="0.3">
      <c r="A5" s="14" t="s">
        <v>24</v>
      </c>
      <c r="B5" s="19">
        <v>0.17922065669561804</v>
      </c>
    </row>
    <row r="6" spans="1:2" x14ac:dyDescent="0.3">
      <c r="A6" s="14" t="s">
        <v>25</v>
      </c>
      <c r="B6" s="19">
        <v>0.17749919715841511</v>
      </c>
    </row>
    <row r="7" spans="1:2" x14ac:dyDescent="0.3">
      <c r="A7" s="14" t="s">
        <v>26</v>
      </c>
      <c r="B7" s="19">
        <v>2.20372842463901E-2</v>
      </c>
    </row>
    <row r="8" spans="1:2" x14ac:dyDescent="0.3">
      <c r="A8" s="14" t="s">
        <v>27</v>
      </c>
      <c r="B8" s="16">
        <v>1.584237500594116E-2</v>
      </c>
    </row>
    <row r="9" spans="1:2" x14ac:dyDescent="0.3">
      <c r="A9" s="14" t="s">
        <v>28</v>
      </c>
      <c r="B9" s="16">
        <v>1.1572762343793881E-2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22CD-49B2-4A3F-B709-E23B73B6AEB7}">
  <dimension ref="A1:D22"/>
  <sheetViews>
    <sheetView workbookViewId="0">
      <selection activeCell="F10" sqref="F10"/>
    </sheetView>
  </sheetViews>
  <sheetFormatPr defaultRowHeight="14.4" x14ac:dyDescent="0.3"/>
  <cols>
    <col min="3" max="3" width="10.5546875" customWidth="1"/>
    <col min="4" max="4" width="21" customWidth="1"/>
  </cols>
  <sheetData>
    <row r="1" spans="1:4" x14ac:dyDescent="0.3">
      <c r="A1" s="11" t="s">
        <v>29</v>
      </c>
      <c r="B1" s="12"/>
      <c r="C1" s="12"/>
      <c r="D1" s="12"/>
    </row>
    <row r="2" spans="1:4" x14ac:dyDescent="0.3">
      <c r="A2" s="12"/>
      <c r="B2" s="12"/>
      <c r="C2" s="12"/>
      <c r="D2" s="12"/>
    </row>
    <row r="3" spans="1:4" x14ac:dyDescent="0.3">
      <c r="A3" s="13" t="s">
        <v>9</v>
      </c>
      <c r="B3" s="13" t="s">
        <v>30</v>
      </c>
      <c r="C3" s="13" t="s">
        <v>27</v>
      </c>
      <c r="D3" s="13" t="s">
        <v>28</v>
      </c>
    </row>
    <row r="4" spans="1:4" x14ac:dyDescent="0.3">
      <c r="A4" s="14">
        <v>2005</v>
      </c>
      <c r="B4" s="20">
        <v>4.5429223624106188</v>
      </c>
      <c r="C4" s="21">
        <v>1.8757994417954502</v>
      </c>
      <c r="D4" s="20">
        <v>2.6036715245543158</v>
      </c>
    </row>
    <row r="5" spans="1:4" x14ac:dyDescent="0.3">
      <c r="A5" s="14">
        <v>2006</v>
      </c>
      <c r="B5" s="20">
        <v>4.597203872120315</v>
      </c>
      <c r="C5" s="21">
        <v>1.9185501474863749</v>
      </c>
      <c r="D5" s="20">
        <v>2.4827165774700024</v>
      </c>
    </row>
    <row r="6" spans="1:4" x14ac:dyDescent="0.3">
      <c r="A6" s="14">
        <v>2007</v>
      </c>
      <c r="B6" s="20">
        <v>4.6594316896200008</v>
      </c>
      <c r="C6" s="21">
        <v>1.9689913364083405</v>
      </c>
      <c r="D6" s="20">
        <v>2.3385368826714408</v>
      </c>
    </row>
    <row r="7" spans="1:4" x14ac:dyDescent="0.3">
      <c r="A7" s="14">
        <v>2008</v>
      </c>
      <c r="B7" s="20">
        <v>4.1301153172213105</v>
      </c>
      <c r="C7" s="21">
        <v>1.9488627868600248</v>
      </c>
      <c r="D7" s="20">
        <v>2.2211213586643792</v>
      </c>
    </row>
    <row r="8" spans="1:4" x14ac:dyDescent="0.3">
      <c r="A8" s="14">
        <v>2009</v>
      </c>
      <c r="B8" s="20">
        <v>4.1252084038190935</v>
      </c>
      <c r="C8" s="21">
        <v>1.9678601232043171</v>
      </c>
      <c r="D8" s="20">
        <v>2.0006695242631882</v>
      </c>
    </row>
    <row r="9" spans="1:4" x14ac:dyDescent="0.3">
      <c r="A9" s="14">
        <v>2010</v>
      </c>
      <c r="B9" s="20">
        <v>4.2245317493491878</v>
      </c>
      <c r="C9" s="21">
        <v>1.979393920533578</v>
      </c>
      <c r="D9" s="20">
        <v>1.8968733748410593</v>
      </c>
    </row>
    <row r="10" spans="1:4" x14ac:dyDescent="0.3">
      <c r="A10" s="14">
        <v>2011</v>
      </c>
      <c r="B10" s="20">
        <v>3.8845808788634275</v>
      </c>
      <c r="C10" s="21">
        <v>1.9006401086124582</v>
      </c>
      <c r="D10" s="20">
        <v>1.744493816083996</v>
      </c>
    </row>
    <row r="11" spans="1:4" x14ac:dyDescent="0.3">
      <c r="A11" s="14">
        <v>2012</v>
      </c>
      <c r="B11" s="20">
        <v>3.944703022271991</v>
      </c>
      <c r="C11" s="21">
        <v>1.9544234485661234</v>
      </c>
      <c r="D11" s="20">
        <v>1.6542659858830377</v>
      </c>
    </row>
    <row r="12" spans="1:4" x14ac:dyDescent="0.3">
      <c r="A12" s="14">
        <v>2013</v>
      </c>
      <c r="B12" s="20">
        <v>3.7689591930585427</v>
      </c>
      <c r="C12" s="21">
        <v>1.9531558249713399</v>
      </c>
      <c r="D12" s="20">
        <v>1.7121990397016187</v>
      </c>
    </row>
    <row r="13" spans="1:4" x14ac:dyDescent="0.3">
      <c r="A13" s="14">
        <v>2014</v>
      </c>
      <c r="B13" s="20">
        <v>3.7720414204298707</v>
      </c>
      <c r="C13" s="21">
        <v>2.0046720227820356</v>
      </c>
      <c r="D13" s="20">
        <v>1.5516151960845213</v>
      </c>
    </row>
    <row r="14" spans="1:4" x14ac:dyDescent="0.3">
      <c r="A14" s="14">
        <v>2015</v>
      </c>
      <c r="B14" s="20">
        <v>3.5905015369654381</v>
      </c>
      <c r="C14" s="21">
        <v>1.92862584877177</v>
      </c>
      <c r="D14" s="20">
        <v>1.564689240711918</v>
      </c>
    </row>
    <row r="15" spans="1:4" x14ac:dyDescent="0.3">
      <c r="A15" s="14">
        <v>2016</v>
      </c>
      <c r="B15" s="20">
        <v>3.5199768342835727</v>
      </c>
      <c r="C15" s="21">
        <v>1.9105779023239493</v>
      </c>
      <c r="D15" s="20">
        <v>1.4750011534460701</v>
      </c>
    </row>
    <row r="16" spans="1:4" x14ac:dyDescent="0.3">
      <c r="A16" s="14">
        <v>2017</v>
      </c>
      <c r="B16" s="20">
        <v>3.3809905784438397</v>
      </c>
      <c r="C16" s="21">
        <v>1.8820043477251531</v>
      </c>
      <c r="D16" s="20">
        <v>1.5933046093165575</v>
      </c>
    </row>
    <row r="17" spans="1:4" x14ac:dyDescent="0.3">
      <c r="A17" s="14">
        <v>2018</v>
      </c>
      <c r="B17" s="20">
        <v>3.228488310202196</v>
      </c>
      <c r="C17" s="21">
        <v>1.7803852148008756</v>
      </c>
      <c r="D17" s="20">
        <v>1.4647721051476024</v>
      </c>
    </row>
    <row r="18" spans="1:4" x14ac:dyDescent="0.3">
      <c r="A18" s="14">
        <v>2019</v>
      </c>
      <c r="B18" s="20">
        <v>2.9644426111487845</v>
      </c>
      <c r="C18" s="21">
        <v>1.8527513553010349</v>
      </c>
      <c r="D18" s="20">
        <v>1.3631913504758362</v>
      </c>
    </row>
    <row r="19" spans="1:4" x14ac:dyDescent="0.3">
      <c r="A19" s="14">
        <v>2020</v>
      </c>
      <c r="B19" s="20">
        <v>2.1703904140740375</v>
      </c>
      <c r="C19" s="21">
        <v>1.4419263396992235</v>
      </c>
      <c r="D19" s="20">
        <v>0.57951735281083061</v>
      </c>
    </row>
    <row r="20" spans="1:4" x14ac:dyDescent="0.3">
      <c r="A20" s="14">
        <v>2021</v>
      </c>
      <c r="B20" s="20">
        <v>2.357775194106297</v>
      </c>
      <c r="C20" s="21">
        <v>1.5651311128426786</v>
      </c>
      <c r="D20" s="20">
        <v>0.72248961885232565</v>
      </c>
    </row>
    <row r="21" spans="1:4" x14ac:dyDescent="0.3">
      <c r="A21" s="14">
        <v>2022</v>
      </c>
      <c r="B21" s="20">
        <v>2.3620731798334207</v>
      </c>
      <c r="C21" s="21">
        <v>1.5258131023645758</v>
      </c>
      <c r="D21" s="20">
        <v>1.1055431042313952</v>
      </c>
    </row>
    <row r="22" spans="1:4" x14ac:dyDescent="0.3">
      <c r="A22" s="14">
        <v>2023</v>
      </c>
      <c r="B22" s="20">
        <v>2.2324744149829892</v>
      </c>
      <c r="C22" s="21">
        <v>1.6049026948101901</v>
      </c>
      <c r="D22" s="20">
        <v>1.1723720379669993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1350-199E-4574-BD2B-6636ECA9A8C3}">
  <dimension ref="A1:C4"/>
  <sheetViews>
    <sheetView workbookViewId="0">
      <selection activeCell="C14" sqref="C14"/>
    </sheetView>
  </sheetViews>
  <sheetFormatPr defaultRowHeight="14.4" x14ac:dyDescent="0.3"/>
  <cols>
    <col min="2" max="2" width="45.109375" bestFit="1" customWidth="1"/>
    <col min="3" max="3" width="42" bestFit="1" customWidth="1"/>
  </cols>
  <sheetData>
    <row r="1" spans="1:3" x14ac:dyDescent="0.3">
      <c r="A1" s="11" t="s">
        <v>31</v>
      </c>
      <c r="B1" s="12"/>
      <c r="C1" s="12"/>
    </row>
    <row r="2" spans="1:3" x14ac:dyDescent="0.3">
      <c r="A2" s="12"/>
      <c r="B2" s="12"/>
      <c r="C2" s="12"/>
    </row>
    <row r="3" spans="1:3" x14ac:dyDescent="0.3">
      <c r="A3" s="13" t="s">
        <v>9</v>
      </c>
      <c r="B3" s="13" t="s">
        <v>32</v>
      </c>
      <c r="C3" s="13" t="s">
        <v>33</v>
      </c>
    </row>
    <row r="4" spans="1:3" x14ac:dyDescent="0.3">
      <c r="A4" s="14">
        <v>2024</v>
      </c>
      <c r="B4" s="22">
        <v>0.96</v>
      </c>
      <c r="C4" s="22">
        <v>0.04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906A-17F3-44C8-8C09-B7D9843B806E}">
  <dimension ref="A1:C7"/>
  <sheetViews>
    <sheetView workbookViewId="0">
      <selection activeCell="D14" sqref="D14"/>
    </sheetView>
  </sheetViews>
  <sheetFormatPr defaultRowHeight="14.4" x14ac:dyDescent="0.3"/>
  <cols>
    <col min="1" max="1" width="28.109375" customWidth="1"/>
    <col min="2" max="2" width="14.5546875" bestFit="1" customWidth="1"/>
    <col min="3" max="3" width="21.5546875" customWidth="1"/>
  </cols>
  <sheetData>
    <row r="1" spans="1:3" x14ac:dyDescent="0.3">
      <c r="A1" s="11" t="s">
        <v>34</v>
      </c>
      <c r="B1" s="12"/>
      <c r="C1" s="12"/>
    </row>
    <row r="2" spans="1:3" x14ac:dyDescent="0.3">
      <c r="A2" s="12"/>
      <c r="B2" s="12"/>
      <c r="C2" s="12"/>
    </row>
    <row r="3" spans="1:3" x14ac:dyDescent="0.3">
      <c r="A3" s="13" t="s">
        <v>35</v>
      </c>
      <c r="B3" s="13" t="s">
        <v>36</v>
      </c>
      <c r="C3" s="13" t="s">
        <v>37</v>
      </c>
    </row>
    <row r="4" spans="1:3" x14ac:dyDescent="0.3">
      <c r="A4" s="14" t="s">
        <v>38</v>
      </c>
      <c r="B4" s="23">
        <v>3.8939351327511057E-2</v>
      </c>
      <c r="C4" s="23">
        <v>0.25675778884118949</v>
      </c>
    </row>
    <row r="5" spans="1:3" x14ac:dyDescent="0.3">
      <c r="A5" s="14" t="s">
        <v>39</v>
      </c>
      <c r="B5" s="23">
        <v>0.13475312759101885</v>
      </c>
      <c r="C5" s="23">
        <v>0.37528884562988329</v>
      </c>
    </row>
    <row r="6" spans="1:3" x14ac:dyDescent="0.3">
      <c r="A6" s="14" t="s">
        <v>40</v>
      </c>
      <c r="B6" s="23">
        <v>0.19863664343824217</v>
      </c>
      <c r="C6" s="23">
        <v>0.25098531660678097</v>
      </c>
    </row>
    <row r="7" spans="1:3" x14ac:dyDescent="0.3">
      <c r="A7" s="14" t="s">
        <v>41</v>
      </c>
      <c r="B7" s="23">
        <v>0.62767087764322782</v>
      </c>
      <c r="C7" s="23">
        <v>0.11696804892214623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EEB6-3D02-4256-BBD3-171E5BB3AEF6}">
  <dimension ref="A1:B7"/>
  <sheetViews>
    <sheetView workbookViewId="0">
      <selection activeCell="D11" sqref="D11"/>
    </sheetView>
  </sheetViews>
  <sheetFormatPr defaultRowHeight="14.4" x14ac:dyDescent="0.3"/>
  <cols>
    <col min="1" max="1" width="27.5546875" customWidth="1"/>
    <col min="2" max="2" width="53" bestFit="1" customWidth="1"/>
  </cols>
  <sheetData>
    <row r="1" spans="1:2" x14ac:dyDescent="0.3">
      <c r="A1" s="11" t="s">
        <v>42</v>
      </c>
      <c r="B1" s="12"/>
    </row>
    <row r="2" spans="1:2" x14ac:dyDescent="0.3">
      <c r="A2" s="12"/>
      <c r="B2" s="12"/>
    </row>
    <row r="3" spans="1:2" x14ac:dyDescent="0.3">
      <c r="A3" s="13" t="s">
        <v>35</v>
      </c>
      <c r="B3" s="13" t="s">
        <v>43</v>
      </c>
    </row>
    <row r="4" spans="1:2" x14ac:dyDescent="0.3">
      <c r="A4" s="14" t="s">
        <v>38</v>
      </c>
      <c r="B4" s="37" t="s">
        <v>44</v>
      </c>
    </row>
    <row r="5" spans="1:2" x14ac:dyDescent="0.3">
      <c r="A5" s="14" t="s">
        <v>39</v>
      </c>
      <c r="B5" s="37" t="s">
        <v>45</v>
      </c>
    </row>
    <row r="6" spans="1:2" x14ac:dyDescent="0.3">
      <c r="A6" s="14" t="s">
        <v>40</v>
      </c>
      <c r="B6" s="37" t="s">
        <v>46</v>
      </c>
    </row>
    <row r="7" spans="1:2" x14ac:dyDescent="0.3">
      <c r="A7" s="14" t="s">
        <v>41</v>
      </c>
      <c r="B7" s="37" t="s">
        <v>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CA55-297D-47EC-917B-4B479F761BF5}">
  <dimension ref="A1:E18"/>
  <sheetViews>
    <sheetView workbookViewId="0">
      <selection activeCell="C18" sqref="C18"/>
    </sheetView>
  </sheetViews>
  <sheetFormatPr defaultRowHeight="14.4" x14ac:dyDescent="0.3"/>
  <cols>
    <col min="1" max="1" width="17.88671875" customWidth="1"/>
    <col min="2" max="2" width="44.109375" bestFit="1" customWidth="1"/>
  </cols>
  <sheetData>
    <row r="1" spans="1:2" x14ac:dyDescent="0.3">
      <c r="A1" s="11" t="s">
        <v>48</v>
      </c>
      <c r="B1" s="12"/>
    </row>
    <row r="2" spans="1:2" x14ac:dyDescent="0.3">
      <c r="A2" s="12"/>
      <c r="B2" s="12"/>
    </row>
    <row r="3" spans="1:2" x14ac:dyDescent="0.3">
      <c r="A3" s="13">
        <v>2024</v>
      </c>
      <c r="B3" s="13" t="s">
        <v>49</v>
      </c>
    </row>
    <row r="4" spans="1:2" x14ac:dyDescent="0.3">
      <c r="A4" s="14" t="s">
        <v>50</v>
      </c>
      <c r="B4" s="22">
        <v>0.05</v>
      </c>
    </row>
    <row r="5" spans="1:2" x14ac:dyDescent="0.3">
      <c r="A5" s="14" t="s">
        <v>51</v>
      </c>
      <c r="B5" s="22">
        <v>0.95</v>
      </c>
    </row>
    <row r="18" spans="5:5" x14ac:dyDescent="0.3">
      <c r="E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026BFE6A34D44FF09C8C098CCC1B744C00DC15C4E9471C434E9EC773218AA94A4B00D5CFF888EAD7704DB3CCE58B29C74EBA" ma:contentTypeVersion="18" ma:contentTypeDescription="Create a new document." ma:contentTypeScope="" ma:versionID="0dc22eb4050e52d239caebe3f9ee1b4e">
  <xsd:schema xmlns:xsd="http://www.w3.org/2001/XMLSchema" xmlns:xs="http://www.w3.org/2001/XMLSchema" xmlns:p="http://schemas.microsoft.com/office/2006/metadata/properties" xmlns:ns2="5e143950-7cfa-454f-b70b-89213e4a99ee" xmlns:ns3="404d9b87-feff-4600-9aa1-7f4cc282427c" targetNamespace="http://schemas.microsoft.com/office/2006/metadata/properties" ma:root="true" ma:fieldsID="f811edd26a2e991a557669a424df697f" ns2:_="" ns3:_="">
    <xsd:import namespace="5e143950-7cfa-454f-b70b-89213e4a99ee"/>
    <xsd:import namespace="404d9b87-feff-4600-9aa1-7f4cc282427c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md537954de5d4799b31f8b38caab65fb" minOccurs="0"/>
                <xsd:element ref="ns2:c0579850fabd4de2a8282f228563db32" minOccurs="0"/>
                <xsd:element ref="ns2:CAAProjectReference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43950-7cfa-454f-b70b-89213e4a99ee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537954de5d4799b31f8b38caab65fb" ma:index="10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2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AProjectReference" ma:index="14" nillable="true" ma:displayName="Project Reference" ma:internalName="CAAProjectReference">
      <xsd:simpleType>
        <xsd:restriction base="dms:Text">
          <xsd:maxLength value="100"/>
        </xsd:restriction>
      </xsd:simpleType>
    </xsd:element>
    <xsd:element name="TaxCatchAll" ma:index="15" nillable="true" ma:displayName="Taxonomy Catch All Column" ma:hidden="true" ma:list="{ea92cfc1-a9e0-48b3-87a3-0ba621a36e30}" ma:internalName="TaxCatchAll" ma:showField="CatchAllData" ma:web="5e143950-7cfa-454f-b70b-89213e4a99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d9b87-feff-4600-9aa1-7f4cc2824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AProjectReference xmlns="5e143950-7cfa-454f-b70b-89213e4a99ee" xsi:nil="true"/>
    <lcf76f155ced4ddcb4097134ff3c332f xmlns="404d9b87-feff-4600-9aa1-7f4cc282427c">
      <Terms xmlns="http://schemas.microsoft.com/office/infopath/2007/PartnerControls"/>
    </lcf76f155ced4ddcb4097134ff3c332f>
    <c0579850fabd4de2a8282f228563db32 xmlns="5e143950-7cfa-454f-b70b-89213e4a99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CAA Strategy and Policy</TermName>
          <TermId xmlns="http://schemas.microsoft.com/office/infopath/2007/PartnerControls">58843480-7817-4841-b0c5-400f470b0315</TermId>
        </TermInfo>
      </Terms>
    </c0579850fabd4de2a8282f228563db32>
    <obd7f88e7c304967bb7efaedae455aad xmlns="5e143950-7cfa-454f-b70b-89213e4a99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  <md537954de5d4799b31f8b38caab65fb xmlns="5e143950-7cfa-454f-b70b-89213e4a99e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Programmes</TermName>
          <TermId xmlns="http://schemas.microsoft.com/office/infopath/2007/PartnerControls">b75c477b-954a-4b9b-8891-0121de9d5ea2</TermId>
        </TermInfo>
      </Terms>
    </md537954de5d4799b31f8b38caab65fb>
    <TaxCatchAll xmlns="5e143950-7cfa-454f-b70b-89213e4a99ee">
      <Value>12</Value>
      <Value>3</Value>
      <Value>1</Value>
    </TaxCatchAll>
    <_dlc_DocId xmlns="5e143950-7cfa-454f-b70b-89213e4a99ee">VJ4KE63A4TYY-52171283-8039</_dlc_DocId>
    <_dlc_DocIdUrl xmlns="5e143950-7cfa-454f-b70b-89213e4a99ee">
      <Url>https://caa.sharepoint.com/sites/csp-environmental-and-sustainability/_layouts/15/DocIdRedir.aspx?ID=VJ4KE63A4TYY-52171283-8039</Url>
      <Description>VJ4KE63A4TYY-52171283-8039</Description>
    </_dlc_DocIdUrl>
  </documentManagement>
</p:properties>
</file>

<file path=customXml/itemProps1.xml><?xml version="1.0" encoding="utf-8"?>
<ds:datastoreItem xmlns:ds="http://schemas.openxmlformats.org/officeDocument/2006/customXml" ds:itemID="{3C71BE62-72AB-4C05-A59D-6373FEA7F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143950-7cfa-454f-b70b-89213e4a99ee"/>
    <ds:schemaRef ds:uri="404d9b87-feff-4600-9aa1-7f4cc2824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9963B-0B7C-46A4-B4DA-DD694C61F7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66B693-7C17-4652-AA2A-1F73BC9673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7FD3DB-AAC1-426D-892F-D88569B3E45E}">
  <ds:schemaRefs>
    <ds:schemaRef ds:uri="http://www.w3.org/XML/1998/namespace"/>
    <ds:schemaRef ds:uri="http://purl.org/dc/terms/"/>
    <ds:schemaRef ds:uri="http://purl.org/dc/dcmitype/"/>
    <ds:schemaRef ds:uri="5e143950-7cfa-454f-b70b-89213e4a99e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04d9b87-feff-4600-9aa1-7f4cc282427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Sherlock</dc:creator>
  <cp:keywords/>
  <dc:description/>
  <cp:lastModifiedBy>Benjamin Bouzon</cp:lastModifiedBy>
  <cp:revision/>
  <dcterms:created xsi:type="dcterms:W3CDTF">2025-12-05T11:27:14Z</dcterms:created>
  <dcterms:modified xsi:type="dcterms:W3CDTF">2025-12-15T11:24:44Z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06d981-6c96-416f-a2d7-e67f7dfdb46a_Enabled">
    <vt:lpwstr>true</vt:lpwstr>
  </property>
  <property fmtid="{D5CDD505-2E9C-101B-9397-08002B2CF9AE}" pid="3" name="MSIP_Label_0e06d981-6c96-416f-a2d7-e67f7dfdb46a_SetDate">
    <vt:lpwstr>2025-12-05T13:04:45Z</vt:lpwstr>
  </property>
  <property fmtid="{D5CDD505-2E9C-101B-9397-08002B2CF9AE}" pid="4" name="MSIP_Label_0e06d981-6c96-416f-a2d7-e67f7dfdb46a_Method">
    <vt:lpwstr>Privileged</vt:lpwstr>
  </property>
  <property fmtid="{D5CDD505-2E9C-101B-9397-08002B2CF9AE}" pid="5" name="MSIP_Label_0e06d981-6c96-416f-a2d7-e67f7dfdb46a_Name">
    <vt:lpwstr>O - Restricted - CAA Use Only</vt:lpwstr>
  </property>
  <property fmtid="{D5CDD505-2E9C-101B-9397-08002B2CF9AE}" pid="6" name="MSIP_Label_0e06d981-6c96-416f-a2d7-e67f7dfdb46a_SiteId">
    <vt:lpwstr>c4edd5ba-10c3-4fe3-946a-7c9c446ab8c8</vt:lpwstr>
  </property>
  <property fmtid="{D5CDD505-2E9C-101B-9397-08002B2CF9AE}" pid="7" name="MSIP_Label_0e06d981-6c96-416f-a2d7-e67f7dfdb46a_ActionId">
    <vt:lpwstr>653133f6-2d25-4152-9f3e-91514f01068b</vt:lpwstr>
  </property>
  <property fmtid="{D5CDD505-2E9C-101B-9397-08002B2CF9AE}" pid="8" name="MSIP_Label_0e06d981-6c96-416f-a2d7-e67f7dfdb46a_ContentBits">
    <vt:lpwstr>3</vt:lpwstr>
  </property>
  <property fmtid="{D5CDD505-2E9C-101B-9397-08002B2CF9AE}" pid="9" name="MSIP_Label_0e06d981-6c96-416f-a2d7-e67f7dfdb46a_Tag">
    <vt:lpwstr>10, 0, 1, 1</vt:lpwstr>
  </property>
  <property fmtid="{D5CDD505-2E9C-101B-9397-08002B2CF9AE}" pid="10" name="ContentTypeId">
    <vt:lpwstr>0x010100026BFE6A34D44FF09C8C098CCC1B744C00DC15C4E9471C434E9EC773218AA94A4B00D5CFF888EAD7704DB3CCE58B29C74EBA</vt:lpwstr>
  </property>
  <property fmtid="{D5CDD505-2E9C-101B-9397-08002B2CF9AE}" pid="11" name="MediaServiceImageTags">
    <vt:lpwstr/>
  </property>
  <property fmtid="{D5CDD505-2E9C-101B-9397-08002B2CF9AE}" pid="12" name="CAAContentGroup">
    <vt:lpwstr>1;#Project|8f0ac385-1b1c-42dd-8d95-2d53389c5a43</vt:lpwstr>
  </property>
  <property fmtid="{D5CDD505-2E9C-101B-9397-08002B2CF9AE}" pid="13" name="CAADepartments">
    <vt:lpwstr>3;#CAA Strategy and Policy|58843480-7817-4841-b0c5-400f470b0315</vt:lpwstr>
  </property>
  <property fmtid="{D5CDD505-2E9C-101B-9397-08002B2CF9AE}" pid="14" name="CAABusinessFunctions">
    <vt:lpwstr>12;#Environmental Programmes|b75c477b-954a-4b9b-8891-0121de9d5ea2</vt:lpwstr>
  </property>
  <property fmtid="{D5CDD505-2E9C-101B-9397-08002B2CF9AE}" pid="15" name="_dlc_DocIdItemGuid">
    <vt:lpwstr>ce2aa48b-f4c7-4353-a8c8-659bee9bef53</vt:lpwstr>
  </property>
</Properties>
</file>