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5EFB9CB3-DA35-47D8-AE63-7C71605A0D9A}" xr6:coauthVersionLast="36" xr6:coauthVersionMax="36" xr10:uidLastSave="{00000000-0000-0000-0000-000000000000}"/>
  <bookViews>
    <workbookView xWindow="165" yWindow="-210" windowWidth="20370" windowHeight="6330" tabRatio="903" activeTab="7" xr2:uid="{00000000-000D-0000-FFFF-FFFF00000000}"/>
  </bookViews>
  <sheets>
    <sheet name="Aberdeen" sheetId="28" r:id="rId1"/>
    <sheet name="Birmingham" sheetId="13" r:id="rId2"/>
    <sheet name="East Midlands" sheetId="4" r:id="rId3"/>
    <sheet name="Edinburgh" sheetId="27" r:id="rId4"/>
    <sheet name="Gatwick" sheetId="2" r:id="rId5"/>
    <sheet name="Glasgow" sheetId="29" r:id="rId6"/>
    <sheet name="Heathrow" sheetId="11" r:id="rId7"/>
    <sheet name="Inverness" sheetId="30" r:id="rId8"/>
    <sheet name="London City" sheetId="18" r:id="rId9"/>
    <sheet name="Luton" sheetId="6" r:id="rId10"/>
    <sheet name="Manchester" sheetId="5" r:id="rId11"/>
    <sheet name="Stansted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" l="1"/>
  <c r="D6" i="18"/>
  <c r="C16" i="18"/>
  <c r="H16" i="11"/>
  <c r="H12" i="11"/>
  <c r="H8" i="11"/>
  <c r="F15" i="11"/>
  <c r="F13" i="11"/>
  <c r="F11" i="11"/>
  <c r="F9" i="11"/>
  <c r="F7" i="11"/>
  <c r="D16" i="11"/>
  <c r="D14" i="11"/>
  <c r="D12" i="11"/>
  <c r="D10" i="11"/>
  <c r="D8" i="11"/>
  <c r="D6" i="11"/>
  <c r="C16" i="11"/>
  <c r="D15" i="11" s="1"/>
  <c r="F15" i="2"/>
  <c r="F11" i="2"/>
  <c r="F7" i="2"/>
  <c r="D16" i="2"/>
  <c r="D14" i="2"/>
  <c r="D12" i="2"/>
  <c r="D10" i="2"/>
  <c r="D8" i="2"/>
  <c r="D6" i="2"/>
  <c r="E16" i="2"/>
  <c r="C16" i="2"/>
  <c r="D13" i="2" s="1"/>
  <c r="F11" i="4"/>
  <c r="F9" i="4"/>
  <c r="F7" i="4"/>
  <c r="D12" i="4"/>
  <c r="D8" i="4"/>
  <c r="D11" i="13"/>
  <c r="D9" i="13"/>
  <c r="D7" i="13"/>
  <c r="E12" i="13"/>
  <c r="F12" i="13" s="1"/>
  <c r="C12" i="13"/>
  <c r="D10" i="13" s="1"/>
  <c r="E16" i="3"/>
  <c r="C16" i="3"/>
  <c r="D11" i="3" s="1"/>
  <c r="F10" i="5"/>
  <c r="F8" i="5"/>
  <c r="D11" i="5"/>
  <c r="D7" i="5"/>
  <c r="E11" i="5"/>
  <c r="F9" i="5" s="1"/>
  <c r="F11" i="5"/>
  <c r="C11" i="5"/>
  <c r="D10" i="5" s="1"/>
  <c r="D9" i="5"/>
  <c r="F9" i="6"/>
  <c r="E16" i="6"/>
  <c r="F13" i="6" s="1"/>
  <c r="F16" i="6"/>
  <c r="C16" i="6"/>
  <c r="D6" i="6" s="1"/>
  <c r="D15" i="6"/>
  <c r="E16" i="18"/>
  <c r="F14" i="18"/>
  <c r="D14" i="18"/>
  <c r="G17" i="30"/>
  <c r="G37" i="30" s="1"/>
  <c r="G18" i="30"/>
  <c r="G19" i="30"/>
  <c r="G20" i="30"/>
  <c r="G21" i="30"/>
  <c r="G22" i="30"/>
  <c r="G23" i="30"/>
  <c r="E37" i="30"/>
  <c r="F33" i="30"/>
  <c r="C37" i="30"/>
  <c r="D37" i="30"/>
  <c r="E16" i="11"/>
  <c r="F16" i="11" s="1"/>
  <c r="E37" i="29"/>
  <c r="F36" i="29" s="1"/>
  <c r="C37" i="29"/>
  <c r="G17" i="29"/>
  <c r="G18" i="29"/>
  <c r="G19" i="29"/>
  <c r="G20" i="29"/>
  <c r="G21" i="29"/>
  <c r="G22" i="29"/>
  <c r="E37" i="27"/>
  <c r="C37" i="27"/>
  <c r="G17" i="27"/>
  <c r="G18" i="27"/>
  <c r="G19" i="27"/>
  <c r="G20" i="27"/>
  <c r="G21" i="27"/>
  <c r="G22" i="27"/>
  <c r="G23" i="27"/>
  <c r="G24" i="27"/>
  <c r="E37" i="28"/>
  <c r="C37" i="28"/>
  <c r="G17" i="28"/>
  <c r="G18" i="28"/>
  <c r="G19" i="28"/>
  <c r="G20" i="28"/>
  <c r="G21" i="28"/>
  <c r="G22" i="28"/>
  <c r="G23" i="28"/>
  <c r="G24" i="28"/>
  <c r="G25" i="28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16" i="30"/>
  <c r="G15" i="30"/>
  <c r="G14" i="30"/>
  <c r="D14" i="30"/>
  <c r="G13" i="30"/>
  <c r="G12" i="30"/>
  <c r="D12" i="30"/>
  <c r="G11" i="30"/>
  <c r="G10" i="30"/>
  <c r="G9" i="30"/>
  <c r="D9" i="30"/>
  <c r="G8" i="30"/>
  <c r="G7" i="30"/>
  <c r="D7" i="30"/>
  <c r="G6" i="30"/>
  <c r="D6" i="30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D22" i="29"/>
  <c r="D20" i="29"/>
  <c r="D18" i="29"/>
  <c r="G16" i="29"/>
  <c r="G15" i="29"/>
  <c r="G14" i="29"/>
  <c r="G13" i="29"/>
  <c r="G12" i="29"/>
  <c r="G11" i="29"/>
  <c r="G10" i="29"/>
  <c r="G9" i="29"/>
  <c r="G8" i="29"/>
  <c r="G7" i="29"/>
  <c r="G37" i="29" s="1"/>
  <c r="G6" i="29"/>
  <c r="F37" i="27"/>
  <c r="G36" i="27"/>
  <c r="F36" i="27"/>
  <c r="D36" i="27"/>
  <c r="G35" i="27"/>
  <c r="F35" i="27"/>
  <c r="G34" i="27"/>
  <c r="F34" i="27"/>
  <c r="D34" i="27"/>
  <c r="G33" i="27"/>
  <c r="F33" i="27"/>
  <c r="G32" i="27"/>
  <c r="F32" i="27"/>
  <c r="D32" i="27"/>
  <c r="G31" i="27"/>
  <c r="F31" i="27"/>
  <c r="G30" i="27"/>
  <c r="H30" i="27" s="1"/>
  <c r="F30" i="27"/>
  <c r="D30" i="27"/>
  <c r="G29" i="27"/>
  <c r="F29" i="27"/>
  <c r="G28" i="27"/>
  <c r="F28" i="27"/>
  <c r="D28" i="27"/>
  <c r="G27" i="27"/>
  <c r="F27" i="27"/>
  <c r="G26" i="27"/>
  <c r="H26" i="27" s="1"/>
  <c r="F26" i="27"/>
  <c r="D26" i="27"/>
  <c r="G25" i="27"/>
  <c r="F25" i="27"/>
  <c r="F24" i="27"/>
  <c r="F23" i="27"/>
  <c r="F22" i="27"/>
  <c r="F21" i="27"/>
  <c r="F20" i="27"/>
  <c r="F19" i="27"/>
  <c r="F18" i="27"/>
  <c r="F17" i="27"/>
  <c r="G16" i="27"/>
  <c r="F16" i="27"/>
  <c r="D16" i="27"/>
  <c r="G15" i="27"/>
  <c r="F15" i="27"/>
  <c r="G14" i="27"/>
  <c r="F14" i="27"/>
  <c r="D14" i="27"/>
  <c r="G13" i="27"/>
  <c r="F13" i="27"/>
  <c r="G12" i="27"/>
  <c r="F12" i="27"/>
  <c r="D12" i="27"/>
  <c r="G11" i="27"/>
  <c r="F11" i="27"/>
  <c r="G10" i="27"/>
  <c r="H10" i="27" s="1"/>
  <c r="F10" i="27"/>
  <c r="D10" i="27"/>
  <c r="G9" i="27"/>
  <c r="F9" i="27"/>
  <c r="G8" i="27"/>
  <c r="F8" i="27"/>
  <c r="D8" i="27"/>
  <c r="G7" i="27"/>
  <c r="F7" i="27"/>
  <c r="G6" i="27"/>
  <c r="F6" i="27"/>
  <c r="D6" i="27"/>
  <c r="F17" i="28"/>
  <c r="F18" i="28"/>
  <c r="F19" i="28"/>
  <c r="F20" i="28"/>
  <c r="F21" i="28"/>
  <c r="F22" i="28"/>
  <c r="F23" i="28"/>
  <c r="D18" i="28"/>
  <c r="D20" i="28"/>
  <c r="D22" i="28"/>
  <c r="G36" i="28"/>
  <c r="G35" i="28"/>
  <c r="G34" i="28"/>
  <c r="G33" i="28"/>
  <c r="G32" i="28"/>
  <c r="G31" i="28"/>
  <c r="G30" i="28"/>
  <c r="G29" i="28"/>
  <c r="G28" i="28"/>
  <c r="G27" i="28"/>
  <c r="G26" i="28"/>
  <c r="G16" i="28"/>
  <c r="G15" i="28"/>
  <c r="G14" i="28"/>
  <c r="G13" i="28"/>
  <c r="G12" i="28"/>
  <c r="G11" i="28"/>
  <c r="G10" i="28"/>
  <c r="G9" i="28"/>
  <c r="G8" i="28"/>
  <c r="G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16" i="28"/>
  <c r="F15" i="28"/>
  <c r="F14" i="28"/>
  <c r="F13" i="28"/>
  <c r="F12" i="28"/>
  <c r="F11" i="28"/>
  <c r="F10" i="28"/>
  <c r="F9" i="28"/>
  <c r="F8" i="28"/>
  <c r="F7" i="28"/>
  <c r="D36" i="28"/>
  <c r="D34" i="28"/>
  <c r="D32" i="28"/>
  <c r="D30" i="28"/>
  <c r="D28" i="28"/>
  <c r="D26" i="28"/>
  <c r="D24" i="28"/>
  <c r="D15" i="28"/>
  <c r="D13" i="28"/>
  <c r="D11" i="28"/>
  <c r="D9" i="28"/>
  <c r="D7" i="28"/>
  <c r="G15" i="6"/>
  <c r="G14" i="6"/>
  <c r="G13" i="6"/>
  <c r="G12" i="6"/>
  <c r="G11" i="6"/>
  <c r="G10" i="6"/>
  <c r="G9" i="6"/>
  <c r="G8" i="6"/>
  <c r="G7" i="6"/>
  <c r="G6" i="6"/>
  <c r="G16" i="6"/>
  <c r="H16" i="6" s="1"/>
  <c r="G15" i="18"/>
  <c r="G14" i="18"/>
  <c r="G13" i="18"/>
  <c r="G12" i="18"/>
  <c r="G11" i="18"/>
  <c r="G10" i="18"/>
  <c r="G9" i="18"/>
  <c r="G8" i="18"/>
  <c r="G7" i="18"/>
  <c r="G6" i="18"/>
  <c r="G15" i="3"/>
  <c r="G14" i="3"/>
  <c r="H14" i="3" s="1"/>
  <c r="G13" i="3"/>
  <c r="G12" i="3"/>
  <c r="G11" i="3"/>
  <c r="G10" i="3"/>
  <c r="G9" i="3"/>
  <c r="G8" i="3"/>
  <c r="H8" i="3" s="1"/>
  <c r="G7" i="3"/>
  <c r="G6" i="3"/>
  <c r="G16" i="3" s="1"/>
  <c r="H9" i="3" s="1"/>
  <c r="G10" i="5"/>
  <c r="G9" i="5"/>
  <c r="G8" i="5"/>
  <c r="G7" i="5"/>
  <c r="G11" i="5" s="1"/>
  <c r="G6" i="5"/>
  <c r="G15" i="11"/>
  <c r="H15" i="11" s="1"/>
  <c r="G14" i="11"/>
  <c r="H14" i="11" s="1"/>
  <c r="G13" i="11"/>
  <c r="H13" i="11" s="1"/>
  <c r="G12" i="11"/>
  <c r="G11" i="11"/>
  <c r="H11" i="11" s="1"/>
  <c r="G10" i="11"/>
  <c r="H10" i="11" s="1"/>
  <c r="G9" i="11"/>
  <c r="H9" i="11" s="1"/>
  <c r="G8" i="11"/>
  <c r="G7" i="11"/>
  <c r="H7" i="11" s="1"/>
  <c r="G6" i="11"/>
  <c r="H6" i="11" s="1"/>
  <c r="G15" i="2"/>
  <c r="G14" i="2"/>
  <c r="G13" i="2"/>
  <c r="G12" i="2"/>
  <c r="G11" i="2"/>
  <c r="G10" i="2"/>
  <c r="G9" i="2"/>
  <c r="G8" i="2"/>
  <c r="G7" i="2"/>
  <c r="G6" i="2"/>
  <c r="E12" i="4"/>
  <c r="F10" i="4" s="1"/>
  <c r="C12" i="4"/>
  <c r="G11" i="4"/>
  <c r="G10" i="4"/>
  <c r="G9" i="4"/>
  <c r="G8" i="4"/>
  <c r="G7" i="4"/>
  <c r="G6" i="4"/>
  <c r="G11" i="13"/>
  <c r="H11" i="13" s="1"/>
  <c r="G10" i="13"/>
  <c r="G9" i="13"/>
  <c r="H9" i="13" s="1"/>
  <c r="G8" i="13"/>
  <c r="G7" i="13"/>
  <c r="H7" i="13" s="1"/>
  <c r="G6" i="13"/>
  <c r="F37" i="28"/>
  <c r="G6" i="28"/>
  <c r="F6" i="28"/>
  <c r="G16" i="11"/>
  <c r="F6" i="18"/>
  <c r="F9" i="18"/>
  <c r="F10" i="18"/>
  <c r="F11" i="18"/>
  <c r="F8" i="18"/>
  <c r="D8" i="30"/>
  <c r="D10" i="30"/>
  <c r="D16" i="30"/>
  <c r="D21" i="30"/>
  <c r="D11" i="30"/>
  <c r="D13" i="30"/>
  <c r="D15" i="30"/>
  <c r="D17" i="30"/>
  <c r="D30" i="30"/>
  <c r="D24" i="30"/>
  <c r="D19" i="30"/>
  <c r="D20" i="30"/>
  <c r="D25" i="30"/>
  <c r="D34" i="30"/>
  <c r="D33" i="30"/>
  <c r="D18" i="30"/>
  <c r="D22" i="30"/>
  <c r="F10" i="30"/>
  <c r="F21" i="30"/>
  <c r="F35" i="30"/>
  <c r="F9" i="30"/>
  <c r="F13" i="30"/>
  <c r="F17" i="30"/>
  <c r="F19" i="30"/>
  <c r="F27" i="30"/>
  <c r="F8" i="30"/>
  <c r="F12" i="30"/>
  <c r="F16" i="30"/>
  <c r="F23" i="30"/>
  <c r="F25" i="30"/>
  <c r="F32" i="30"/>
  <c r="F6" i="30"/>
  <c r="F14" i="30"/>
  <c r="F29" i="30"/>
  <c r="F7" i="30"/>
  <c r="F11" i="30"/>
  <c r="F15" i="30"/>
  <c r="F18" i="30"/>
  <c r="F30" i="30"/>
  <c r="F37" i="30"/>
  <c r="F24" i="30"/>
  <c r="F31" i="30"/>
  <c r="F34" i="30"/>
  <c r="F36" i="30"/>
  <c r="F20" i="30"/>
  <c r="F22" i="30"/>
  <c r="F26" i="30"/>
  <c r="F28" i="30"/>
  <c r="D36" i="30"/>
  <c r="D27" i="30"/>
  <c r="D23" i="30"/>
  <c r="D26" i="30"/>
  <c r="D29" i="30"/>
  <c r="D32" i="30"/>
  <c r="D28" i="30"/>
  <c r="D31" i="30"/>
  <c r="D35" i="30"/>
  <c r="G37" i="27"/>
  <c r="G37" i="28"/>
  <c r="H21" i="27"/>
  <c r="H14" i="27"/>
  <c r="H9" i="27"/>
  <c r="H29" i="27"/>
  <c r="H34" i="27"/>
  <c r="H23" i="27"/>
  <c r="H36" i="27"/>
  <c r="H37" i="28"/>
  <c r="H17" i="28"/>
  <c r="H21" i="28"/>
  <c r="H18" i="28"/>
  <c r="H19" i="28"/>
  <c r="H20" i="28"/>
  <c r="H22" i="28"/>
  <c r="H25" i="28"/>
  <c r="H24" i="28"/>
  <c r="H10" i="28"/>
  <c r="H9" i="28"/>
  <c r="H16" i="28"/>
  <c r="H14" i="28"/>
  <c r="H36" i="28"/>
  <c r="H15" i="28"/>
  <c r="H31" i="28"/>
  <c r="H35" i="28"/>
  <c r="H13" i="28"/>
  <c r="H33" i="28"/>
  <c r="H12" i="28"/>
  <c r="H34" i="28"/>
  <c r="H32" i="28"/>
  <c r="H11" i="28"/>
  <c r="H27" i="28"/>
  <c r="H30" i="28"/>
  <c r="H29" i="28"/>
  <c r="H8" i="28"/>
  <c r="H26" i="28"/>
  <c r="H28" i="28"/>
  <c r="H7" i="28"/>
  <c r="H23" i="28"/>
  <c r="H6" i="28"/>
  <c r="H13" i="3"/>
  <c r="H10" i="3"/>
  <c r="H7" i="3"/>
  <c r="H15" i="3"/>
  <c r="H12" i="3"/>
  <c r="D8" i="3"/>
  <c r="D12" i="3"/>
  <c r="D16" i="3"/>
  <c r="H6" i="3"/>
  <c r="D9" i="3"/>
  <c r="D13" i="3"/>
  <c r="F10" i="3"/>
  <c r="D10" i="3"/>
  <c r="F11" i="3"/>
  <c r="D8" i="5"/>
  <c r="F7" i="5"/>
  <c r="H8" i="6"/>
  <c r="H10" i="6"/>
  <c r="D12" i="6"/>
  <c r="D16" i="6"/>
  <c r="H6" i="6"/>
  <c r="D9" i="6"/>
  <c r="D13" i="6"/>
  <c r="F6" i="6"/>
  <c r="F10" i="6"/>
  <c r="F14" i="6"/>
  <c r="D8" i="6"/>
  <c r="D10" i="6"/>
  <c r="D14" i="6"/>
  <c r="F7" i="6"/>
  <c r="F11" i="6"/>
  <c r="F15" i="6"/>
  <c r="D7" i="6"/>
  <c r="D11" i="6"/>
  <c r="F8" i="6"/>
  <c r="F12" i="6"/>
  <c r="D7" i="18"/>
  <c r="D11" i="18"/>
  <c r="D15" i="18"/>
  <c r="F15" i="18"/>
  <c r="F13" i="18"/>
  <c r="F16" i="18"/>
  <c r="D8" i="18"/>
  <c r="D12" i="18"/>
  <c r="D16" i="18"/>
  <c r="D9" i="18"/>
  <c r="D13" i="18"/>
  <c r="F12" i="18"/>
  <c r="F7" i="18"/>
  <c r="D10" i="18"/>
  <c r="F13" i="29"/>
  <c r="F31" i="29"/>
  <c r="F35" i="29"/>
  <c r="F21" i="29"/>
  <c r="F23" i="29"/>
  <c r="F8" i="29"/>
  <c r="F16" i="29"/>
  <c r="F30" i="29"/>
  <c r="F7" i="29"/>
  <c r="F15" i="29"/>
  <c r="F20" i="29"/>
  <c r="F25" i="29"/>
  <c r="F33" i="29"/>
  <c r="F6" i="29"/>
  <c r="F14" i="29"/>
  <c r="F28" i="29"/>
  <c r="G12" i="13"/>
  <c r="H12" i="13" s="1"/>
  <c r="H29" i="29"/>
  <c r="H19" i="29"/>
  <c r="H22" i="29"/>
  <c r="H25" i="29"/>
  <c r="H27" i="29"/>
  <c r="H28" i="29"/>
  <c r="H14" i="29" l="1"/>
  <c r="H31" i="29"/>
  <c r="H8" i="29"/>
  <c r="H7" i="29"/>
  <c r="H33" i="29"/>
  <c r="H10" i="29"/>
  <c r="H21" i="29"/>
  <c r="H18" i="29"/>
  <c r="H37" i="29"/>
  <c r="H6" i="29"/>
  <c r="H20" i="29"/>
  <c r="H23" i="29"/>
  <c r="H16" i="29"/>
  <c r="H35" i="29"/>
  <c r="H11" i="29"/>
  <c r="H26" i="29"/>
  <c r="H30" i="29"/>
  <c r="H24" i="29"/>
  <c r="H17" i="29"/>
  <c r="H34" i="29"/>
  <c r="H9" i="29"/>
  <c r="H32" i="29"/>
  <c r="H36" i="29"/>
  <c r="H9" i="5"/>
  <c r="H8" i="5"/>
  <c r="H6" i="5"/>
  <c r="H11" i="5"/>
  <c r="H7" i="5"/>
  <c r="H10" i="5"/>
  <c r="H12" i="18"/>
  <c r="H16" i="30"/>
  <c r="H18" i="30"/>
  <c r="H14" i="30"/>
  <c r="H9" i="30"/>
  <c r="H24" i="30"/>
  <c r="H30" i="30"/>
  <c r="H27" i="30"/>
  <c r="H19" i="30"/>
  <c r="H13" i="30"/>
  <c r="H7" i="30"/>
  <c r="H34" i="30"/>
  <c r="H31" i="30"/>
  <c r="H25" i="30"/>
  <c r="H37" i="30"/>
  <c r="H20" i="30"/>
  <c r="H11" i="30"/>
  <c r="H6" i="30"/>
  <c r="H35" i="30"/>
  <c r="H29" i="30"/>
  <c r="H21" i="30"/>
  <c r="H15" i="30"/>
  <c r="H10" i="30"/>
  <c r="H22" i="30"/>
  <c r="H33" i="30"/>
  <c r="H26" i="30"/>
  <c r="H12" i="29"/>
  <c r="H13" i="29"/>
  <c r="H15" i="29"/>
  <c r="H17" i="27"/>
  <c r="H15" i="27"/>
  <c r="H11" i="27"/>
  <c r="H7" i="27"/>
  <c r="G16" i="18"/>
  <c r="H7" i="6"/>
  <c r="H13" i="6"/>
  <c r="H23" i="30"/>
  <c r="F13" i="3"/>
  <c r="F15" i="3"/>
  <c r="F9" i="3"/>
  <c r="F16" i="3"/>
  <c r="F10" i="13"/>
  <c r="F24" i="29"/>
  <c r="F37" i="29"/>
  <c r="F22" i="29"/>
  <c r="F11" i="29"/>
  <c r="F26" i="29"/>
  <c r="F9" i="29"/>
  <c r="F19" i="29"/>
  <c r="H14" i="6"/>
  <c r="F7" i="3"/>
  <c r="F6" i="3"/>
  <c r="H16" i="3"/>
  <c r="H32" i="27"/>
  <c r="H18" i="27"/>
  <c r="H16" i="27"/>
  <c r="H37" i="27"/>
  <c r="H6" i="13"/>
  <c r="H10" i="13"/>
  <c r="D9" i="4"/>
  <c r="D11" i="4"/>
  <c r="D7" i="4"/>
  <c r="H15" i="18"/>
  <c r="H11" i="6"/>
  <c r="H8" i="30"/>
  <c r="H28" i="30"/>
  <c r="H32" i="30"/>
  <c r="H36" i="30"/>
  <c r="D37" i="27"/>
  <c r="D33" i="27"/>
  <c r="D29" i="27"/>
  <c r="D25" i="27"/>
  <c r="D23" i="27"/>
  <c r="D21" i="27"/>
  <c r="D19" i="27"/>
  <c r="D17" i="27"/>
  <c r="D13" i="27"/>
  <c r="D9" i="27"/>
  <c r="D35" i="27"/>
  <c r="D31" i="27"/>
  <c r="D27" i="27"/>
  <c r="D24" i="27"/>
  <c r="D22" i="27"/>
  <c r="D20" i="27"/>
  <c r="D18" i="27"/>
  <c r="D15" i="27"/>
  <c r="D11" i="27"/>
  <c r="D7" i="27"/>
  <c r="D36" i="29"/>
  <c r="D34" i="29"/>
  <c r="D32" i="29"/>
  <c r="D30" i="29"/>
  <c r="D28" i="29"/>
  <c r="D26" i="29"/>
  <c r="D24" i="29"/>
  <c r="D21" i="29"/>
  <c r="D17" i="29"/>
  <c r="D15" i="29"/>
  <c r="D13" i="29"/>
  <c r="D11" i="29"/>
  <c r="D9" i="29"/>
  <c r="D7" i="29"/>
  <c r="D37" i="29"/>
  <c r="D35" i="29"/>
  <c r="D33" i="29"/>
  <c r="D31" i="29"/>
  <c r="D29" i="29"/>
  <c r="D27" i="29"/>
  <c r="D25" i="29"/>
  <c r="D23" i="29"/>
  <c r="D19" i="29"/>
  <c r="D16" i="29"/>
  <c r="D14" i="29"/>
  <c r="D12" i="29"/>
  <c r="D10" i="29"/>
  <c r="D8" i="29"/>
  <c r="D6" i="29"/>
  <c r="D6" i="4"/>
  <c r="F14" i="2"/>
  <c r="F10" i="2"/>
  <c r="F6" i="2"/>
  <c r="F16" i="2"/>
  <c r="F12" i="2"/>
  <c r="F8" i="2"/>
  <c r="F9" i="2"/>
  <c r="H27" i="27"/>
  <c r="H35" i="27"/>
  <c r="H25" i="27"/>
  <c r="H22" i="27"/>
  <c r="H6" i="27"/>
  <c r="H12" i="27"/>
  <c r="H20" i="27"/>
  <c r="H15" i="6"/>
  <c r="H17" i="30"/>
  <c r="F8" i="3"/>
  <c r="F11" i="13"/>
  <c r="F7" i="13"/>
  <c r="F9" i="13"/>
  <c r="F6" i="13"/>
  <c r="F32" i="29"/>
  <c r="F10" i="29"/>
  <c r="F29" i="29"/>
  <c r="F18" i="29"/>
  <c r="F34" i="29"/>
  <c r="F12" i="29"/>
  <c r="F27" i="29"/>
  <c r="F17" i="29"/>
  <c r="H6" i="18"/>
  <c r="H12" i="6"/>
  <c r="F14" i="3"/>
  <c r="H11" i="3"/>
  <c r="H33" i="27"/>
  <c r="H24" i="27"/>
  <c r="H28" i="27"/>
  <c r="H31" i="27"/>
  <c r="H8" i="27"/>
  <c r="H13" i="27"/>
  <c r="H19" i="27"/>
  <c r="H8" i="13"/>
  <c r="G12" i="4"/>
  <c r="G16" i="2"/>
  <c r="H9" i="6"/>
  <c r="H12" i="30"/>
  <c r="D19" i="28"/>
  <c r="D23" i="28"/>
  <c r="D33" i="28"/>
  <c r="D29" i="28"/>
  <c r="D25" i="28"/>
  <c r="D14" i="28"/>
  <c r="D10" i="28"/>
  <c r="D6" i="28"/>
  <c r="D17" i="28"/>
  <c r="D21" i="28"/>
  <c r="D35" i="28"/>
  <c r="D31" i="28"/>
  <c r="D27" i="28"/>
  <c r="D16" i="28"/>
  <c r="D12" i="28"/>
  <c r="D8" i="28"/>
  <c r="D37" i="28"/>
  <c r="D6" i="3"/>
  <c r="D15" i="3"/>
  <c r="D7" i="3"/>
  <c r="D14" i="3"/>
  <c r="F12" i="3"/>
  <c r="F8" i="13"/>
  <c r="D10" i="4"/>
  <c r="F13" i="2"/>
  <c r="F6" i="5"/>
  <c r="D8" i="13"/>
  <c r="D12" i="13"/>
  <c r="F8" i="4"/>
  <c r="F12" i="4"/>
  <c r="D7" i="2"/>
  <c r="D11" i="2"/>
  <c r="D15" i="2"/>
  <c r="D9" i="11"/>
  <c r="D13" i="11"/>
  <c r="F6" i="11"/>
  <c r="F10" i="11"/>
  <c r="F14" i="11"/>
  <c r="D6" i="13"/>
  <c r="F6" i="4"/>
  <c r="D9" i="2"/>
  <c r="D7" i="11"/>
  <c r="D11" i="11"/>
  <c r="F8" i="11"/>
  <c r="F12" i="11"/>
  <c r="H16" i="2" l="1"/>
  <c r="H8" i="2"/>
  <c r="H12" i="2"/>
  <c r="H12" i="4"/>
  <c r="H10" i="4"/>
  <c r="H6" i="4"/>
  <c r="H7" i="2"/>
  <c r="H8" i="4"/>
  <c r="H9" i="4"/>
  <c r="H15" i="2"/>
  <c r="H7" i="4"/>
  <c r="H10" i="2"/>
  <c r="H11" i="2"/>
  <c r="H6" i="2"/>
  <c r="H13" i="2"/>
  <c r="H9" i="2"/>
  <c r="H11" i="18"/>
  <c r="H7" i="18"/>
  <c r="H13" i="18"/>
  <c r="H9" i="18"/>
  <c r="H16" i="18"/>
  <c r="H10" i="18"/>
  <c r="H14" i="18"/>
  <c r="H11" i="4"/>
  <c r="H14" i="2"/>
  <c r="H8" i="18"/>
</calcChain>
</file>

<file path=xl/sharedStrings.xml><?xml version="1.0" encoding="utf-8"?>
<sst xmlns="http://schemas.openxmlformats.org/spreadsheetml/2006/main" count="373" uniqueCount="94">
  <si>
    <t>Region</t>
  </si>
  <si>
    <t>County</t>
  </si>
  <si>
    <t>Total</t>
  </si>
  <si>
    <t>000's</t>
  </si>
  <si>
    <t>%</t>
  </si>
  <si>
    <t>Greater London</t>
  </si>
  <si>
    <t>West Midlands</t>
  </si>
  <si>
    <t>Isle of Wight</t>
  </si>
  <si>
    <t>Buckinghamshire County</t>
  </si>
  <si>
    <t>East Sussex County</t>
  </si>
  <si>
    <t>Hampshire County</t>
  </si>
  <si>
    <t>Kent County</t>
  </si>
  <si>
    <t>Oxfordshire County</t>
  </si>
  <si>
    <t>Surrey County</t>
  </si>
  <si>
    <t>County of Herefordshire</t>
  </si>
  <si>
    <t>Shropshire County</t>
  </si>
  <si>
    <t>Staffordshire County</t>
  </si>
  <si>
    <t>Warwickshire County</t>
  </si>
  <si>
    <t>Worcestershire County</t>
  </si>
  <si>
    <t>West Sussex County</t>
  </si>
  <si>
    <t>Cheshire County</t>
  </si>
  <si>
    <t>Cumbria County</t>
  </si>
  <si>
    <t>Greater Manchester</t>
  </si>
  <si>
    <t>Lancashire County</t>
  </si>
  <si>
    <t>Merseyside</t>
  </si>
  <si>
    <t>Scheduled</t>
  </si>
  <si>
    <t>Charter</t>
  </si>
  <si>
    <t>Derbyshire County</t>
  </si>
  <si>
    <t>Leicestershire County</t>
  </si>
  <si>
    <t>Lincolnshire County</t>
  </si>
  <si>
    <t>Northamptonshire County</t>
  </si>
  <si>
    <t>Nottinghamshire County</t>
  </si>
  <si>
    <t>Rutland</t>
  </si>
  <si>
    <t>East Midlands</t>
  </si>
  <si>
    <t>North West</t>
  </si>
  <si>
    <t>South East</t>
  </si>
  <si>
    <t xml:space="preserve"> </t>
  </si>
  <si>
    <t>Table 5.9</t>
  </si>
  <si>
    <t>Table 5.2</t>
  </si>
  <si>
    <t>Table 5.3</t>
  </si>
  <si>
    <t>Table 5.5</t>
  </si>
  <si>
    <t>Berkshire County</t>
  </si>
  <si>
    <t>Table 5.1</t>
  </si>
  <si>
    <t>Table 5.4</t>
  </si>
  <si>
    <t>Table 5.6</t>
  </si>
  <si>
    <t>Table 5.8</t>
  </si>
  <si>
    <t>Table 5.7</t>
  </si>
  <si>
    <t>Table 5.10</t>
  </si>
  <si>
    <t>Table 5.11</t>
  </si>
  <si>
    <t>Table 5.12</t>
  </si>
  <si>
    <t>Origin/destination patterns of terminating passengers at Birmingham Airport in 2018 within the West Midlands Planning Region.</t>
  </si>
  <si>
    <t>Origin/destination patterns of terminating passengers at East Midlands Airport in 2018 within the East Midlands Planning Region.</t>
  </si>
  <si>
    <t>Origin/destination patterns of terminating passengers at Gatwick Airport in 2018 within the South East Planning Region.</t>
  </si>
  <si>
    <t>Origin/destination patterns of terminating passengers at Heathrow Airport in 2018 within the South East Planning Region.</t>
  </si>
  <si>
    <t>Origin/destination patterns of terminating passengers at London City Airport in 2018 within the South East Planning Region.</t>
  </si>
  <si>
    <t>Origin/destination patterns of terminating passengers at Luton Airport in 2018 within the South East Planning Region.</t>
  </si>
  <si>
    <t>Origin/destination patterns of terminating passengers at Manchester Airport in 2018 within the North West Planning Region.</t>
  </si>
  <si>
    <t>Origin/destination patterns of terminating passengers at Stansted Airport in 2018 within the South East Planning Region.</t>
  </si>
  <si>
    <t>Scotland</t>
  </si>
  <si>
    <t>Aberdeenshire</t>
  </si>
  <si>
    <t>Angus</t>
  </si>
  <si>
    <t>Argyll and Bute</t>
  </si>
  <si>
    <t>City of Edinburgh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</si>
  <si>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</si>
  <si>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</si>
  <si>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</si>
  <si>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</si>
  <si>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</si>
  <si>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</si>
  <si>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</si>
  <si>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</si>
  <si>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</si>
  <si>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</si>
  <si>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</si>
  <si>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</si>
  <si>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</si>
  <si>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an Iar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</si>
  <si>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</si>
  <si>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</si>
  <si>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</si>
  <si>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</si>
  <si>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</si>
  <si>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</si>
  <si>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</si>
  <si>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</si>
  <si>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</si>
  <si>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</si>
  <si>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</si>
  <si>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Origin/destination patterns of terminating passengers at Edinburgh Airport in 2018 within the Scottish Planning Region.</t>
  </si>
  <si>
    <t>Origin/destination patterns of terminating passengers at Glasgow Airport in 2018 within the Scottish Planning Region.</t>
  </si>
  <si>
    <t>Clackmannanshire</t>
  </si>
  <si>
    <t>West Lothian</t>
  </si>
  <si>
    <t>Origin/destination patterns of terminating passengers at Aberdeen Airport in 2018 within the Scottish Planning Region.</t>
  </si>
  <si>
    <t>Origin/destination patterns of terminating passengers at Inverness Airport in 2018 within the Scottish Planning 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</si>
</sst>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\ \ \ \ "/>
  </numFmts>
  <fonts count="3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Continuous"/>
    </xf>
    <xf numFmtId="0" fontId="0" fillId="0" borderId="6" xfId="0" applyFill="1" applyBorder="1"/>
    <xf numFmtId="0" fontId="0" fillId="0" borderId="7" xfId="0" applyFill="1" applyBorder="1"/>
    <xf numFmtId="0" fontId="2" fillId="0" borderId="5" xfId="0" applyFont="1" applyFill="1" applyBorder="1" applyAlignment="1">
      <alignment horizontal="centerContinuous"/>
    </xf>
    <xf numFmtId="164" fontId="0" fillId="0" borderId="0" xfId="0" applyNumberFormat="1" applyFill="1"/>
    <xf numFmtId="164" fontId="0" fillId="0" borderId="6" xfId="0" applyNumberFormat="1" applyFill="1" applyBorder="1"/>
    <xf numFmtId="0" fontId="2" fillId="0" borderId="8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" fillId="0" borderId="6" xfId="0" applyFont="1" applyFill="1" applyBorder="1"/>
    <xf numFmtId="164" fontId="0" fillId="0" borderId="9" xfId="0" applyNumberFormat="1" applyFill="1" applyBorder="1"/>
    <xf numFmtId="165" fontId="0" fillId="0" borderId="12" xfId="0" applyNumberFormat="1" applyFill="1" applyBorder="1" applyAlignment="1"/>
    <xf numFmtId="165" fontId="0" fillId="0" borderId="4" xfId="0" applyNumberFormat="1" applyFill="1" applyBorder="1" applyAlignment="1"/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Fill="1" applyBorder="1"/>
    <xf numFmtId="165" fontId="0" fillId="0" borderId="18" xfId="0" applyNumberFormat="1" applyFill="1" applyBorder="1" applyAlignment="1"/>
    <xf numFmtId="0" fontId="0" fillId="0" borderId="19" xfId="0" applyFill="1" applyBorder="1"/>
    <xf numFmtId="0" fontId="0" fillId="0" borderId="5" xfId="0" applyFill="1" applyBorder="1"/>
    <xf numFmtId="0" fontId="2" fillId="0" borderId="11" xfId="0" applyFont="1" applyFill="1" applyBorder="1"/>
    <xf numFmtId="0" fontId="0" fillId="0" borderId="15" xfId="0" applyFill="1" applyBorder="1"/>
    <xf numFmtId="0" fontId="0" fillId="0" borderId="20" xfId="0" applyFill="1" applyBorder="1"/>
    <xf numFmtId="0" fontId="0" fillId="0" borderId="21" xfId="0" applyFill="1" applyBorder="1" applyAlignment="1">
      <alignment horizontal="centerContinuous"/>
    </xf>
    <xf numFmtId="3" fontId="0" fillId="0" borderId="0" xfId="0" applyNumberFormat="1" applyBorder="1"/>
    <xf numFmtId="165" fontId="0" fillId="0" borderId="6" xfId="0" applyNumberFormat="1" applyFill="1" applyBorder="1" applyAlignment="1"/>
    <xf numFmtId="0" fontId="0" fillId="0" borderId="22" xfId="0" applyFill="1" applyBorder="1"/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A4" sqref="A4:A37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42</v>
      </c>
    </row>
    <row r="2" spans="1:8" x14ac:dyDescent="0.2">
      <c r="A2" s="3" t="s">
        <v>92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58</v>
      </c>
      <c r="B6" s="10" t="s">
        <v>59</v>
      </c>
      <c r="C6" s="45">
        <v>1878.4550842260342</v>
      </c>
      <c r="D6" s="21">
        <f t="shared" ref="D6:D37" si="0">C6/$C$37*100</f>
        <v>85.661941180464453</v>
      </c>
      <c r="E6" s="45">
        <v>117.9070280198126</v>
      </c>
      <c r="F6" s="21">
        <f t="shared" ref="F6:F37" si="1">E6/$E$37*100</f>
        <v>60.065193577638574</v>
      </c>
      <c r="G6" s="45">
        <f>C6+E6</f>
        <v>1996.3621122458467</v>
      </c>
      <c r="H6" s="21">
        <f t="shared" ref="H6:H37" si="2">G6/$G$37*100</f>
        <v>83.558865915168909</v>
      </c>
    </row>
    <row r="7" spans="1:8" x14ac:dyDescent="0.2">
      <c r="A7" s="10"/>
      <c r="B7" s="10" t="s">
        <v>60</v>
      </c>
      <c r="C7" s="45">
        <v>46.377184284395362</v>
      </c>
      <c r="D7" s="21">
        <f t="shared" si="0"/>
        <v>2.1149079717933752</v>
      </c>
      <c r="E7" s="45">
        <v>4.03772815702622</v>
      </c>
      <c r="F7" s="21">
        <f t="shared" si="1"/>
        <v>2.0569335640018722</v>
      </c>
      <c r="G7" s="45">
        <f t="shared" ref="G7:G36" si="3">C7+E7</f>
        <v>50.414912441421585</v>
      </c>
      <c r="H7" s="21">
        <f t="shared" si="2"/>
        <v>2.1101446891709768</v>
      </c>
    </row>
    <row r="8" spans="1:8" x14ac:dyDescent="0.2">
      <c r="A8" s="10"/>
      <c r="B8" s="10" t="s">
        <v>61</v>
      </c>
      <c r="C8" s="45">
        <v>1.8637329843562369</v>
      </c>
      <c r="D8" s="21">
        <f t="shared" si="0"/>
        <v>8.4990579025633312E-2</v>
      </c>
      <c r="E8" s="45">
        <v>0.49112871287128701</v>
      </c>
      <c r="F8" s="21">
        <f t="shared" si="1"/>
        <v>0.25019493498889073</v>
      </c>
      <c r="G8" s="45">
        <f t="shared" si="3"/>
        <v>2.3548616972275238</v>
      </c>
      <c r="H8" s="21">
        <f t="shared" si="2"/>
        <v>9.856406891335058E-2</v>
      </c>
    </row>
    <row r="9" spans="1:8" x14ac:dyDescent="0.2">
      <c r="A9" s="10"/>
      <c r="B9" s="10" t="s">
        <v>62</v>
      </c>
      <c r="C9" s="45">
        <v>8.5638915780745819</v>
      </c>
      <c r="D9" s="21">
        <f t="shared" si="0"/>
        <v>0.39053346699485192</v>
      </c>
      <c r="E9" s="45">
        <v>1.43513180955119</v>
      </c>
      <c r="F9" s="21">
        <f t="shared" si="1"/>
        <v>0.73109696171490324</v>
      </c>
      <c r="G9" s="45">
        <f t="shared" si="3"/>
        <v>9.9990233876257726</v>
      </c>
      <c r="H9" s="21">
        <f t="shared" si="2"/>
        <v>0.41851478216511528</v>
      </c>
    </row>
    <row r="10" spans="1:8" x14ac:dyDescent="0.2">
      <c r="A10" s="10"/>
      <c r="B10" s="10" t="s">
        <v>90</v>
      </c>
      <c r="C10" s="45">
        <v>0</v>
      </c>
      <c r="D10" s="21">
        <f t="shared" si="0"/>
        <v>0</v>
      </c>
      <c r="E10" s="45">
        <v>0</v>
      </c>
      <c r="F10" s="21">
        <f t="shared" si="1"/>
        <v>0</v>
      </c>
      <c r="G10" s="45">
        <f t="shared" si="3"/>
        <v>0</v>
      </c>
      <c r="H10" s="21">
        <f t="shared" si="2"/>
        <v>0</v>
      </c>
    </row>
    <row r="11" spans="1:8" x14ac:dyDescent="0.2">
      <c r="A11" s="10"/>
      <c r="B11" s="10" t="s">
        <v>63</v>
      </c>
      <c r="C11" s="45">
        <v>0.41260000000000002</v>
      </c>
      <c r="D11" s="21">
        <f t="shared" si="0"/>
        <v>1.8815524112263886E-2</v>
      </c>
      <c r="E11" s="45">
        <v>0</v>
      </c>
      <c r="F11" s="21">
        <f t="shared" si="1"/>
        <v>0</v>
      </c>
      <c r="G11" s="45">
        <f t="shared" si="3"/>
        <v>0.41260000000000002</v>
      </c>
      <c r="H11" s="21">
        <f t="shared" si="2"/>
        <v>1.7269606483271617E-2</v>
      </c>
    </row>
    <row r="12" spans="1:8" x14ac:dyDescent="0.2">
      <c r="A12" s="10"/>
      <c r="B12" s="10" t="s">
        <v>64</v>
      </c>
      <c r="C12" s="45">
        <v>9.8922259919842013</v>
      </c>
      <c r="D12" s="21">
        <f t="shared" si="0"/>
        <v>0.45110862015545872</v>
      </c>
      <c r="E12" s="45">
        <v>0.46171820258949003</v>
      </c>
      <c r="F12" s="21">
        <f t="shared" si="1"/>
        <v>0.23521238455944199</v>
      </c>
      <c r="G12" s="45">
        <f t="shared" si="3"/>
        <v>10.353944194573691</v>
      </c>
      <c r="H12" s="21">
        <f t="shared" si="2"/>
        <v>0.43337019338352478</v>
      </c>
    </row>
    <row r="13" spans="1:8" x14ac:dyDescent="0.2">
      <c r="A13" s="10"/>
      <c r="B13" s="10" t="s">
        <v>65</v>
      </c>
      <c r="C13" s="45">
        <v>0.27645036925139199</v>
      </c>
      <c r="D13" s="21">
        <f t="shared" si="0"/>
        <v>1.26067828126365E-2</v>
      </c>
      <c r="E13" s="45">
        <v>0</v>
      </c>
      <c r="F13" s="21">
        <f t="shared" si="1"/>
        <v>0</v>
      </c>
      <c r="G13" s="45">
        <f t="shared" si="3"/>
        <v>0.27645036925139199</v>
      </c>
      <c r="H13" s="21">
        <f t="shared" si="2"/>
        <v>1.1570986643545011E-2</v>
      </c>
    </row>
    <row r="14" spans="1:8" x14ac:dyDescent="0.2">
      <c r="A14" s="10"/>
      <c r="B14" s="10" t="s">
        <v>66</v>
      </c>
      <c r="C14" s="45">
        <v>0.218006901492135</v>
      </c>
      <c r="D14" s="21">
        <f t="shared" si="0"/>
        <v>9.9416241194018509E-3</v>
      </c>
      <c r="E14" s="45">
        <v>2.1356084466885901</v>
      </c>
      <c r="F14" s="21">
        <f t="shared" si="1"/>
        <v>1.0879396835855728</v>
      </c>
      <c r="G14" s="45">
        <f t="shared" si="3"/>
        <v>2.3536153481807252</v>
      </c>
      <c r="H14" s="21">
        <f t="shared" si="2"/>
        <v>9.8511902268709248E-2</v>
      </c>
    </row>
    <row r="15" spans="1:8" x14ac:dyDescent="0.2">
      <c r="A15" s="10"/>
      <c r="B15" s="10" t="s">
        <v>67</v>
      </c>
      <c r="C15" s="45">
        <v>0</v>
      </c>
      <c r="D15" s="21">
        <f t="shared" si="0"/>
        <v>0</v>
      </c>
      <c r="E15" s="45">
        <v>0.98021952884943697</v>
      </c>
      <c r="F15" s="21">
        <f t="shared" si="1"/>
        <v>0.49935170733868089</v>
      </c>
      <c r="G15" s="45">
        <f t="shared" si="3"/>
        <v>0.98021952884943697</v>
      </c>
      <c r="H15" s="21">
        <f t="shared" si="2"/>
        <v>4.1027643069432101E-2</v>
      </c>
    </row>
    <row r="16" spans="1:8" x14ac:dyDescent="0.2">
      <c r="A16" s="10"/>
      <c r="B16" s="10" t="s">
        <v>68</v>
      </c>
      <c r="C16" s="45">
        <v>0.56530559696560501</v>
      </c>
      <c r="D16" s="21">
        <f t="shared" si="0"/>
        <v>2.5779256157305065E-2</v>
      </c>
      <c r="E16" s="45">
        <v>0.245564356435644</v>
      </c>
      <c r="F16" s="21">
        <f t="shared" si="1"/>
        <v>0.12509746749444559</v>
      </c>
      <c r="G16" s="45">
        <f t="shared" si="3"/>
        <v>0.81086995340124901</v>
      </c>
      <c r="H16" s="21">
        <f t="shared" si="2"/>
        <v>3.3939420757024635E-2</v>
      </c>
    </row>
    <row r="17" spans="1:8" x14ac:dyDescent="0.2">
      <c r="A17" s="10"/>
      <c r="B17" s="10" t="s">
        <v>69</v>
      </c>
      <c r="C17" s="45">
        <v>1.92491438646136</v>
      </c>
      <c r="D17" s="21">
        <f t="shared" si="0"/>
        <v>8.7780593922703251E-2</v>
      </c>
      <c r="E17" s="45">
        <v>0.70047663713739805</v>
      </c>
      <c r="F17" s="21">
        <f t="shared" si="1"/>
        <v>0.35684272187066851</v>
      </c>
      <c r="G17" s="45">
        <f t="shared" si="3"/>
        <v>2.6253910235987581</v>
      </c>
      <c r="H17" s="21">
        <f t="shared" si="2"/>
        <v>0.10988722695652986</v>
      </c>
    </row>
    <row r="18" spans="1:8" x14ac:dyDescent="0.2">
      <c r="A18" s="10"/>
      <c r="B18" s="10" t="s">
        <v>70</v>
      </c>
      <c r="C18" s="45">
        <v>5.4004507945096902</v>
      </c>
      <c r="D18" s="21">
        <f t="shared" si="0"/>
        <v>0.24627317533008178</v>
      </c>
      <c r="E18" s="45">
        <v>10.782149440261643</v>
      </c>
      <c r="F18" s="21">
        <f t="shared" si="1"/>
        <v>5.4927335900919969</v>
      </c>
      <c r="G18" s="45">
        <f t="shared" si="3"/>
        <v>16.182600234771332</v>
      </c>
      <c r="H18" s="21">
        <f t="shared" si="2"/>
        <v>0.67733189028259755</v>
      </c>
    </row>
    <row r="19" spans="1:8" x14ac:dyDescent="0.2">
      <c r="A19" s="10"/>
      <c r="B19" s="10" t="s">
        <v>71</v>
      </c>
      <c r="C19" s="45">
        <v>8.3188365824037653</v>
      </c>
      <c r="D19" s="21">
        <f t="shared" si="0"/>
        <v>0.3793583865782863</v>
      </c>
      <c r="E19" s="45">
        <v>3.9914740016651442</v>
      </c>
      <c r="F19" s="21">
        <f t="shared" si="1"/>
        <v>2.0333703817031346</v>
      </c>
      <c r="G19" s="45">
        <f t="shared" si="3"/>
        <v>12.31031058406891</v>
      </c>
      <c r="H19" s="21">
        <f t="shared" si="2"/>
        <v>0.51525501569007182</v>
      </c>
    </row>
    <row r="20" spans="1:8" x14ac:dyDescent="0.2">
      <c r="A20" s="10"/>
      <c r="B20" s="10" t="s">
        <v>72</v>
      </c>
      <c r="C20" s="45">
        <v>44.568527955812883</v>
      </c>
      <c r="D20" s="21">
        <f t="shared" si="0"/>
        <v>2.0324290169672912</v>
      </c>
      <c r="E20" s="45">
        <v>5.8563060087303001</v>
      </c>
      <c r="F20" s="21">
        <f t="shared" si="1"/>
        <v>2.9833688455379024</v>
      </c>
      <c r="G20" s="45">
        <f t="shared" si="3"/>
        <v>50.424833964543183</v>
      </c>
      <c r="H20" s="21">
        <f t="shared" si="2"/>
        <v>2.1105599601356513</v>
      </c>
    </row>
    <row r="21" spans="1:8" x14ac:dyDescent="0.2">
      <c r="A21" s="10"/>
      <c r="B21" s="10" t="s">
        <v>73</v>
      </c>
      <c r="C21" s="45">
        <v>0.27645036925139199</v>
      </c>
      <c r="D21" s="21">
        <f t="shared" si="0"/>
        <v>1.26067828126365E-2</v>
      </c>
      <c r="E21" s="45">
        <v>1.8920819871460799</v>
      </c>
      <c r="F21" s="21">
        <f t="shared" si="1"/>
        <v>0.96388037873022614</v>
      </c>
      <c r="G21" s="45">
        <f t="shared" si="3"/>
        <v>2.1685323563974719</v>
      </c>
      <c r="H21" s="21">
        <f t="shared" si="2"/>
        <v>9.0765148912326843E-2</v>
      </c>
    </row>
    <row r="22" spans="1:8" x14ac:dyDescent="0.2">
      <c r="A22" s="10"/>
      <c r="B22" s="10" t="s">
        <v>74</v>
      </c>
      <c r="C22" s="45">
        <v>2.04150324395534</v>
      </c>
      <c r="D22" s="21">
        <f t="shared" si="0"/>
        <v>9.3097318254742226E-2</v>
      </c>
      <c r="E22" s="45">
        <v>0</v>
      </c>
      <c r="F22" s="21">
        <f t="shared" si="1"/>
        <v>0</v>
      </c>
      <c r="G22" s="45">
        <f t="shared" si="3"/>
        <v>2.04150324395534</v>
      </c>
      <c r="H22" s="21">
        <f t="shared" si="2"/>
        <v>8.5448273527462856E-2</v>
      </c>
    </row>
    <row r="23" spans="1:8" x14ac:dyDescent="0.2">
      <c r="A23" s="10"/>
      <c r="B23" s="10" t="s">
        <v>75</v>
      </c>
      <c r="C23" s="45">
        <v>134.37285585613569</v>
      </c>
      <c r="D23" s="21">
        <f t="shared" si="0"/>
        <v>6.12771621278449</v>
      </c>
      <c r="E23" s="45">
        <v>30.1438675576705</v>
      </c>
      <c r="F23" s="21">
        <f t="shared" si="1"/>
        <v>15.356143483880647</v>
      </c>
      <c r="G23" s="45">
        <f t="shared" si="3"/>
        <v>164.51672341380618</v>
      </c>
      <c r="H23" s="21">
        <f t="shared" si="2"/>
        <v>6.8859405556802482</v>
      </c>
    </row>
    <row r="24" spans="1:8" x14ac:dyDescent="0.2">
      <c r="A24" s="10"/>
      <c r="B24" s="10" t="s">
        <v>76</v>
      </c>
      <c r="C24" s="45">
        <v>1.3493445976072971</v>
      </c>
      <c r="D24" s="21">
        <f t="shared" si="0"/>
        <v>6.153326663119997E-2</v>
      </c>
      <c r="E24" s="45">
        <v>0.245564356435644</v>
      </c>
      <c r="F24" s="21">
        <f t="shared" si="1"/>
        <v>0.12509746749444559</v>
      </c>
      <c r="G24" s="45">
        <f t="shared" si="3"/>
        <v>1.5949089540429411</v>
      </c>
      <c r="H24" s="21">
        <f t="shared" si="2"/>
        <v>6.6755816803121482E-2</v>
      </c>
    </row>
    <row r="25" spans="1:8" x14ac:dyDescent="0.2">
      <c r="A25" s="10"/>
      <c r="B25" s="10" t="s">
        <v>77</v>
      </c>
      <c r="C25" s="45">
        <v>0.81630054015086695</v>
      </c>
      <c r="D25" s="21">
        <f t="shared" si="0"/>
        <v>3.7225212060258535E-2</v>
      </c>
      <c r="E25" s="45">
        <v>3.7507723910322102</v>
      </c>
      <c r="F25" s="21">
        <f t="shared" si="1"/>
        <v>1.9107501352265028</v>
      </c>
      <c r="G25" s="45">
        <f t="shared" si="3"/>
        <v>4.5670729311830769</v>
      </c>
      <c r="H25" s="21">
        <f t="shared" si="2"/>
        <v>0.19115742196299945</v>
      </c>
    </row>
    <row r="26" spans="1:8" x14ac:dyDescent="0.2">
      <c r="A26" s="10"/>
      <c r="B26" s="10" t="s">
        <v>78</v>
      </c>
      <c r="C26" s="45">
        <v>0</v>
      </c>
      <c r="D26" s="21">
        <f t="shared" si="0"/>
        <v>0</v>
      </c>
      <c r="E26" s="45">
        <v>1.47134824172072</v>
      </c>
      <c r="F26" s="21">
        <f t="shared" si="1"/>
        <v>0.74954664232756962</v>
      </c>
      <c r="G26" s="45">
        <f t="shared" si="3"/>
        <v>1.47134824172072</v>
      </c>
      <c r="H26" s="21">
        <f t="shared" si="2"/>
        <v>6.1584113267984582E-2</v>
      </c>
    </row>
    <row r="27" spans="1:8" x14ac:dyDescent="0.2">
      <c r="A27" s="10"/>
      <c r="B27" s="10" t="s">
        <v>79</v>
      </c>
      <c r="C27" s="45">
        <v>10.59066328785708</v>
      </c>
      <c r="D27" s="21">
        <f t="shared" si="0"/>
        <v>0.48295899286849919</v>
      </c>
      <c r="E27" s="45">
        <v>0</v>
      </c>
      <c r="F27" s="21">
        <f t="shared" si="1"/>
        <v>0</v>
      </c>
      <c r="G27" s="45">
        <f t="shared" si="3"/>
        <v>10.59066328785708</v>
      </c>
      <c r="H27" s="21">
        <f t="shared" si="2"/>
        <v>0.4432782049881806</v>
      </c>
    </row>
    <row r="28" spans="1:8" x14ac:dyDescent="0.2">
      <c r="A28" s="10"/>
      <c r="B28" s="10" t="s">
        <v>80</v>
      </c>
      <c r="C28" s="45">
        <v>10.83110015131011</v>
      </c>
      <c r="D28" s="21">
        <f t="shared" si="0"/>
        <v>0.49392347566485795</v>
      </c>
      <c r="E28" s="45">
        <v>1.1916053500086901</v>
      </c>
      <c r="F28" s="21">
        <f t="shared" si="1"/>
        <v>0.60703765685956168</v>
      </c>
      <c r="G28" s="45">
        <f t="shared" si="3"/>
        <v>12.0227055013188</v>
      </c>
      <c r="H28" s="21">
        <f t="shared" si="2"/>
        <v>0.50321714220077673</v>
      </c>
    </row>
    <row r="29" spans="1:8" x14ac:dyDescent="0.2">
      <c r="A29" s="10"/>
      <c r="B29" s="10" t="s">
        <v>81</v>
      </c>
      <c r="C29" s="45">
        <v>0.57264367484007295</v>
      </c>
      <c r="D29" s="21">
        <f t="shared" si="0"/>
        <v>2.6113889655086747E-2</v>
      </c>
      <c r="E29" s="45">
        <v>0.45491228070175399</v>
      </c>
      <c r="F29" s="21">
        <f t="shared" si="1"/>
        <v>0.2317452543762229</v>
      </c>
      <c r="G29" s="45">
        <f t="shared" si="3"/>
        <v>1.027555955541827</v>
      </c>
      <c r="H29" s="21">
        <f t="shared" si="2"/>
        <v>4.3008935995515023E-2</v>
      </c>
    </row>
    <row r="30" spans="1:8" x14ac:dyDescent="0.2">
      <c r="A30" s="10"/>
      <c r="B30" s="10" t="s">
        <v>82</v>
      </c>
      <c r="C30" s="45">
        <v>0</v>
      </c>
      <c r="D30" s="21">
        <f t="shared" si="0"/>
        <v>0</v>
      </c>
      <c r="E30" s="45">
        <v>0.73465517241379297</v>
      </c>
      <c r="F30" s="21">
        <f t="shared" si="1"/>
        <v>0.37425423984423528</v>
      </c>
      <c r="G30" s="45">
        <f t="shared" si="3"/>
        <v>0.73465517241379297</v>
      </c>
      <c r="H30" s="21">
        <f t="shared" si="2"/>
        <v>3.0749407970155761E-2</v>
      </c>
    </row>
    <row r="31" spans="1:8" x14ac:dyDescent="0.2">
      <c r="A31" s="10"/>
      <c r="B31" s="10" t="s">
        <v>83</v>
      </c>
      <c r="C31" s="45">
        <v>24.037206027153672</v>
      </c>
      <c r="D31" s="21">
        <f t="shared" si="0"/>
        <v>1.0961527619858573</v>
      </c>
      <c r="E31" s="45">
        <v>2.6287750564530121</v>
      </c>
      <c r="F31" s="21">
        <f t="shared" si="1"/>
        <v>1.339172781213563</v>
      </c>
      <c r="G31" s="45">
        <f t="shared" si="3"/>
        <v>26.665981083606685</v>
      </c>
      <c r="H31" s="21">
        <f t="shared" si="2"/>
        <v>1.1161197280762294</v>
      </c>
    </row>
    <row r="32" spans="1:8" x14ac:dyDescent="0.2">
      <c r="A32" s="10"/>
      <c r="B32" s="10" t="s">
        <v>84</v>
      </c>
      <c r="C32" s="45">
        <v>0</v>
      </c>
      <c r="D32" s="21">
        <f t="shared" si="0"/>
        <v>0</v>
      </c>
      <c r="E32" s="45">
        <v>0.70047663713739805</v>
      </c>
      <c r="F32" s="21">
        <f t="shared" si="1"/>
        <v>0.35684272187066851</v>
      </c>
      <c r="G32" s="45">
        <f t="shared" si="3"/>
        <v>0.70047663713739805</v>
      </c>
      <c r="H32" s="21">
        <f t="shared" si="2"/>
        <v>2.9318846035114657E-2</v>
      </c>
    </row>
    <row r="33" spans="1:8" x14ac:dyDescent="0.2">
      <c r="A33" s="10"/>
      <c r="B33" s="10" t="s">
        <v>85</v>
      </c>
      <c r="C33" s="45">
        <v>1.14480775887097</v>
      </c>
      <c r="D33" s="21">
        <f t="shared" si="0"/>
        <v>5.2205908848627032E-2</v>
      </c>
      <c r="E33" s="45">
        <v>0.70047663713739805</v>
      </c>
      <c r="F33" s="21">
        <f t="shared" si="1"/>
        <v>0.35684272187066851</v>
      </c>
      <c r="G33" s="45">
        <f t="shared" si="3"/>
        <v>1.845284396008368</v>
      </c>
      <c r="H33" s="21">
        <f t="shared" si="2"/>
        <v>7.7235422609757784E-2</v>
      </c>
    </row>
    <row r="34" spans="1:8" x14ac:dyDescent="0.2">
      <c r="A34" s="10"/>
      <c r="B34" s="10" t="s">
        <v>86</v>
      </c>
      <c r="C34" s="45">
        <v>0</v>
      </c>
      <c r="D34" s="21">
        <f t="shared" si="0"/>
        <v>0</v>
      </c>
      <c r="E34" s="45">
        <v>1.43513180955119</v>
      </c>
      <c r="F34" s="21">
        <f t="shared" si="1"/>
        <v>0.73109696171490324</v>
      </c>
      <c r="G34" s="45">
        <f t="shared" si="3"/>
        <v>1.43513180955119</v>
      </c>
      <c r="H34" s="21">
        <f t="shared" si="2"/>
        <v>6.0068254005270376E-2</v>
      </c>
    </row>
    <row r="35" spans="1:8" x14ac:dyDescent="0.2">
      <c r="A35" s="10"/>
      <c r="B35" s="10" t="s">
        <v>87</v>
      </c>
      <c r="C35" s="45">
        <v>0</v>
      </c>
      <c r="D35" s="21">
        <f t="shared" si="0"/>
        <v>0</v>
      </c>
      <c r="E35" s="45">
        <v>1.92422262552934</v>
      </c>
      <c r="F35" s="21">
        <f t="shared" si="1"/>
        <v>0.98025373406469363</v>
      </c>
      <c r="G35" s="45">
        <f t="shared" si="3"/>
        <v>1.92422262552934</v>
      </c>
      <c r="H35" s="21">
        <f t="shared" si="2"/>
        <v>8.0539426876149844E-2</v>
      </c>
    </row>
    <row r="36" spans="1:8" x14ac:dyDescent="0.2">
      <c r="A36" s="10"/>
      <c r="B36" s="10" t="s">
        <v>91</v>
      </c>
      <c r="C36" s="45">
        <v>0</v>
      </c>
      <c r="D36" s="21">
        <f t="shared" si="0"/>
        <v>0</v>
      </c>
      <c r="E36" s="45">
        <v>0</v>
      </c>
      <c r="F36" s="21">
        <f t="shared" si="1"/>
        <v>0</v>
      </c>
      <c r="G36" s="45">
        <f t="shared" si="3"/>
        <v>0</v>
      </c>
      <c r="H36" s="21">
        <f t="shared" si="2"/>
        <v>0</v>
      </c>
    </row>
    <row r="37" spans="1:8" x14ac:dyDescent="0.2">
      <c r="A37" s="15" t="s">
        <v>2</v>
      </c>
      <c r="B37" s="20"/>
      <c r="C37" s="46">
        <f>SUM(C6:C36)</f>
        <v>2192.870087158874</v>
      </c>
      <c r="D37" s="22">
        <f t="shared" si="0"/>
        <v>100</v>
      </c>
      <c r="E37" s="46">
        <f>SUM(E6:E36)</f>
        <v>196.29842342455669</v>
      </c>
      <c r="F37" s="22">
        <f t="shared" si="1"/>
        <v>100</v>
      </c>
      <c r="G37" s="46">
        <f>SUM(G6:G36)</f>
        <v>2389.1685105834304</v>
      </c>
      <c r="H37" s="22">
        <f t="shared" si="2"/>
        <v>100</v>
      </c>
    </row>
    <row r="38" spans="1:8" x14ac:dyDescent="0.2">
      <c r="B38" s="13"/>
      <c r="C38" s="13"/>
      <c r="D38" s="13"/>
      <c r="E38" s="13"/>
      <c r="F38" s="13"/>
      <c r="G38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workbookViewId="0">
      <selection activeCell="B19" sqref="B19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47</v>
      </c>
    </row>
    <row r="2" spans="1:8" x14ac:dyDescent="0.2">
      <c r="A2" s="3" t="s">
        <v>55</v>
      </c>
    </row>
    <row r="4" spans="1:8" x14ac:dyDescent="0.2">
      <c r="A4" s="37" t="s">
        <v>0</v>
      </c>
      <c r="B4" s="3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2" t="s">
        <v>35</v>
      </c>
      <c r="B6" s="32" t="s">
        <v>41</v>
      </c>
      <c r="C6" s="47">
        <v>234.0209126688346</v>
      </c>
      <c r="D6" s="21">
        <f>C6/$C$16*100</f>
        <v>2.7592499623929689</v>
      </c>
      <c r="E6" s="50">
        <v>6.53574761904762</v>
      </c>
      <c r="F6" s="21">
        <f>E6/$E$16*100</f>
        <v>6.6429853104521692</v>
      </c>
      <c r="G6" s="50">
        <f>C6+E6</f>
        <v>240.55666028788221</v>
      </c>
      <c r="H6" s="43">
        <f>G6/$G$16*100</f>
        <v>2.8037857406638946</v>
      </c>
    </row>
    <row r="7" spans="1:8" x14ac:dyDescent="0.2">
      <c r="A7" s="32"/>
      <c r="B7" s="32" t="s">
        <v>8</v>
      </c>
      <c r="C7" s="48">
        <v>1022.3866933466472</v>
      </c>
      <c r="D7" s="21">
        <f t="shared" ref="D7:D16" si="0">C7/$C$16*100</f>
        <v>12.054565606962928</v>
      </c>
      <c r="E7" s="50">
        <v>26.003743190143201</v>
      </c>
      <c r="F7" s="21">
        <f t="shared" ref="F7:F16" si="1">E7/$E$16*100</f>
        <v>26.430409204519396</v>
      </c>
      <c r="G7" s="50">
        <f t="shared" ref="G7:G15" si="2">C7+E7</f>
        <v>1048.3904365367905</v>
      </c>
      <c r="H7" s="43">
        <f t="shared" ref="H7:H15" si="3">G7/$G$16*100</f>
        <v>12.219417051652181</v>
      </c>
    </row>
    <row r="8" spans="1:8" x14ac:dyDescent="0.2">
      <c r="A8" s="32"/>
      <c r="B8" s="32" t="s">
        <v>9</v>
      </c>
      <c r="C8" s="48">
        <v>77.120013474963756</v>
      </c>
      <c r="D8" s="21">
        <f t="shared" si="0"/>
        <v>0.90929221604081656</v>
      </c>
      <c r="E8" s="50">
        <v>2.9702000000000002</v>
      </c>
      <c r="F8" s="21">
        <f t="shared" si="1"/>
        <v>3.0189346528010836</v>
      </c>
      <c r="G8" s="50">
        <f t="shared" si="2"/>
        <v>80.090213474963761</v>
      </c>
      <c r="H8" s="43">
        <f t="shared" si="3"/>
        <v>0.93348402093335214</v>
      </c>
    </row>
    <row r="9" spans="1:8" x14ac:dyDescent="0.2">
      <c r="A9" s="32"/>
      <c r="B9" s="32" t="s">
        <v>5</v>
      </c>
      <c r="C9" s="48">
        <v>6060.5200703842756</v>
      </c>
      <c r="D9" s="21">
        <f t="shared" si="0"/>
        <v>71.457245361459698</v>
      </c>
      <c r="E9" s="50">
        <v>50.088813986014003</v>
      </c>
      <c r="F9" s="21">
        <f t="shared" si="1"/>
        <v>50.910664689275208</v>
      </c>
      <c r="G9" s="50">
        <f t="shared" si="2"/>
        <v>6110.6088843702901</v>
      </c>
      <c r="H9" s="43">
        <f t="shared" si="3"/>
        <v>71.221632509646952</v>
      </c>
    </row>
    <row r="10" spans="1:8" x14ac:dyDescent="0.2">
      <c r="A10" s="32"/>
      <c r="B10" s="32" t="s">
        <v>10</v>
      </c>
      <c r="C10" s="48">
        <v>253.71282067296298</v>
      </c>
      <c r="D10" s="35">
        <f t="shared" si="0"/>
        <v>2.9914296244590122</v>
      </c>
      <c r="E10" s="50">
        <v>2.3315000000000001</v>
      </c>
      <c r="F10" s="21">
        <f t="shared" si="1"/>
        <v>2.3697549468068568</v>
      </c>
      <c r="G10" s="50">
        <f t="shared" si="2"/>
        <v>256.04432067296295</v>
      </c>
      <c r="H10" s="43">
        <f t="shared" si="3"/>
        <v>2.9843007232545551</v>
      </c>
    </row>
    <row r="11" spans="1:8" x14ac:dyDescent="0.2">
      <c r="A11" s="32"/>
      <c r="B11" s="32" t="s">
        <v>7</v>
      </c>
      <c r="C11" s="48">
        <v>12.3830988286741</v>
      </c>
      <c r="D11" s="21">
        <f t="shared" si="0"/>
        <v>0.14600432323618448</v>
      </c>
      <c r="E11" s="50">
        <v>0</v>
      </c>
      <c r="F11" s="21">
        <f t="shared" si="1"/>
        <v>0</v>
      </c>
      <c r="G11" s="50">
        <f t="shared" si="2"/>
        <v>12.3830988286741</v>
      </c>
      <c r="H11" s="43">
        <f t="shared" si="3"/>
        <v>0.14433005463044826</v>
      </c>
    </row>
    <row r="12" spans="1:8" x14ac:dyDescent="0.2">
      <c r="A12" s="32"/>
      <c r="B12" s="32" t="s">
        <v>11</v>
      </c>
      <c r="C12" s="48">
        <v>183.83248136606093</v>
      </c>
      <c r="D12" s="21">
        <f t="shared" si="0"/>
        <v>2.1674976031467326</v>
      </c>
      <c r="E12" s="50">
        <v>1.9816750000000001</v>
      </c>
      <c r="F12" s="21">
        <f t="shared" si="1"/>
        <v>2.0141900639989183</v>
      </c>
      <c r="G12" s="50">
        <f t="shared" si="2"/>
        <v>185.81415636606093</v>
      </c>
      <c r="H12" s="43">
        <f t="shared" si="3"/>
        <v>2.1657395867118163</v>
      </c>
    </row>
    <row r="13" spans="1:8" x14ac:dyDescent="0.2">
      <c r="A13" s="32"/>
      <c r="B13" s="32" t="s">
        <v>12</v>
      </c>
      <c r="C13" s="48">
        <v>361.18063192347989</v>
      </c>
      <c r="D13" s="21">
        <f t="shared" si="0"/>
        <v>4.2585409726275705</v>
      </c>
      <c r="E13" s="50">
        <v>4.9343538461538499</v>
      </c>
      <c r="F13" s="21">
        <f t="shared" si="1"/>
        <v>5.0153160781550614</v>
      </c>
      <c r="G13" s="50">
        <f t="shared" si="2"/>
        <v>366.11498576963373</v>
      </c>
      <c r="H13" s="43">
        <f t="shared" si="3"/>
        <v>4.2672191047040942</v>
      </c>
    </row>
    <row r="14" spans="1:8" x14ac:dyDescent="0.2">
      <c r="A14" s="32"/>
      <c r="B14" s="32" t="s">
        <v>13</v>
      </c>
      <c r="C14" s="48">
        <v>175.14551668834918</v>
      </c>
      <c r="D14" s="21">
        <f t="shared" si="0"/>
        <v>2.065072966446829</v>
      </c>
      <c r="E14" s="50">
        <v>0</v>
      </c>
      <c r="F14" s="21">
        <f t="shared" si="1"/>
        <v>0</v>
      </c>
      <c r="G14" s="50">
        <f t="shared" si="2"/>
        <v>175.14551668834918</v>
      </c>
      <c r="H14" s="43">
        <f t="shared" si="3"/>
        <v>2.0413922509745648</v>
      </c>
    </row>
    <row r="15" spans="1:8" x14ac:dyDescent="0.2">
      <c r="A15" s="32"/>
      <c r="B15" s="33" t="s">
        <v>19</v>
      </c>
      <c r="C15" s="48">
        <v>101.02115861289984</v>
      </c>
      <c r="D15" s="21">
        <f t="shared" si="0"/>
        <v>1.1911013632272669</v>
      </c>
      <c r="E15" s="50">
        <v>3.5396666666666698</v>
      </c>
      <c r="F15" s="21">
        <f t="shared" si="1"/>
        <v>3.5977450539912836</v>
      </c>
      <c r="G15" s="50">
        <f t="shared" si="2"/>
        <v>104.56082527956652</v>
      </c>
      <c r="H15" s="43">
        <f t="shared" si="3"/>
        <v>1.2186989568281159</v>
      </c>
    </row>
    <row r="16" spans="1:8" x14ac:dyDescent="0.2">
      <c r="A16" s="15" t="s">
        <v>2</v>
      </c>
      <c r="B16" s="34"/>
      <c r="C16" s="46">
        <f>SUM(C6:C15)</f>
        <v>8481.3233979671477</v>
      </c>
      <c r="D16" s="22">
        <f t="shared" si="0"/>
        <v>100</v>
      </c>
      <c r="E16" s="46">
        <f>SUM(E6:E15)</f>
        <v>98.385700308025363</v>
      </c>
      <c r="F16" s="22">
        <f t="shared" si="1"/>
        <v>100</v>
      </c>
      <c r="G16" s="46">
        <f>SUM(G6:G15)</f>
        <v>8579.7090982751761</v>
      </c>
      <c r="H16" s="22">
        <f>G16/$G$16*100</f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C27" sqref="C27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48</v>
      </c>
    </row>
    <row r="2" spans="1:8" x14ac:dyDescent="0.2">
      <c r="A2" s="3" t="s">
        <v>56</v>
      </c>
    </row>
    <row r="4" spans="1:8" x14ac:dyDescent="0.2">
      <c r="A4" s="40" t="s">
        <v>0</v>
      </c>
      <c r="B4" s="44" t="s">
        <v>1</v>
      </c>
      <c r="C4" s="12" t="s">
        <v>25</v>
      </c>
      <c r="D4" s="41"/>
      <c r="E4" s="12" t="s">
        <v>26</v>
      </c>
      <c r="F4" s="41"/>
      <c r="G4" s="9" t="s">
        <v>2</v>
      </c>
      <c r="H4" s="9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34</v>
      </c>
      <c r="B6" s="14" t="s">
        <v>20</v>
      </c>
      <c r="C6" s="50">
        <v>2470.3897006408092</v>
      </c>
      <c r="D6" s="21">
        <f>C6/$C$11*100</f>
        <v>15.87511632157867</v>
      </c>
      <c r="E6" s="50">
        <v>209.9875050183245</v>
      </c>
      <c r="F6" s="21">
        <f t="shared" ref="F6:F11" si="0">E6/$E$11*100</f>
        <v>15.873745652662949</v>
      </c>
      <c r="G6" s="50">
        <f>C6+E6</f>
        <v>2680.3772056591338</v>
      </c>
      <c r="H6" s="43">
        <f t="shared" ref="H6:H11" si="1">G6/$G$11*100</f>
        <v>15.875008931375895</v>
      </c>
    </row>
    <row r="7" spans="1:8" x14ac:dyDescent="0.2">
      <c r="A7" s="25"/>
      <c r="B7" s="14" t="s">
        <v>21</v>
      </c>
      <c r="C7" s="50">
        <v>539.37783651683571</v>
      </c>
      <c r="D7" s="21">
        <f t="shared" ref="D7:D11" si="2">C7/$C$11*100</f>
        <v>3.4661275886007314</v>
      </c>
      <c r="E7" s="50">
        <v>52.471897201021598</v>
      </c>
      <c r="F7" s="21">
        <f t="shared" si="0"/>
        <v>3.9665481525151161</v>
      </c>
      <c r="G7" s="50">
        <f>C7+E7</f>
        <v>591.84973371785736</v>
      </c>
      <c r="H7" s="43">
        <f t="shared" si="1"/>
        <v>3.5053349166551153</v>
      </c>
    </row>
    <row r="8" spans="1:8" x14ac:dyDescent="0.2">
      <c r="A8" s="25"/>
      <c r="B8" s="14" t="s">
        <v>22</v>
      </c>
      <c r="C8" s="50">
        <v>8092.942033373909</v>
      </c>
      <c r="D8" s="21">
        <f t="shared" si="2"/>
        <v>52.006530034624888</v>
      </c>
      <c r="E8" s="50">
        <v>591.01225283408633</v>
      </c>
      <c r="F8" s="21">
        <f t="shared" si="0"/>
        <v>44.67684007330309</v>
      </c>
      <c r="G8" s="50">
        <f>C8+E8</f>
        <v>8683.9542862079961</v>
      </c>
      <c r="H8" s="43">
        <f t="shared" si="1"/>
        <v>51.43225795315297</v>
      </c>
    </row>
    <row r="9" spans="1:8" x14ac:dyDescent="0.2">
      <c r="A9" s="25"/>
      <c r="B9" s="14" t="s">
        <v>23</v>
      </c>
      <c r="C9" s="50">
        <v>2408.709021554017</v>
      </c>
      <c r="D9" s="21">
        <f t="shared" si="2"/>
        <v>15.47874648768453</v>
      </c>
      <c r="E9" s="50">
        <v>246.47211196724248</v>
      </c>
      <c r="F9" s="21">
        <f t="shared" si="0"/>
        <v>18.631754377486669</v>
      </c>
      <c r="G9" s="50">
        <f>C9+E9</f>
        <v>2655.1811335212597</v>
      </c>
      <c r="H9" s="43">
        <f t="shared" si="1"/>
        <v>15.725780729695982</v>
      </c>
    </row>
    <row r="10" spans="1:8" x14ac:dyDescent="0.2">
      <c r="A10" s="25"/>
      <c r="B10" s="14" t="s">
        <v>24</v>
      </c>
      <c r="C10" s="50">
        <v>2049.9773095171558</v>
      </c>
      <c r="D10" s="21">
        <f t="shared" si="2"/>
        <v>13.173479567511167</v>
      </c>
      <c r="E10" s="50">
        <v>222.91669460639801</v>
      </c>
      <c r="F10" s="21">
        <f t="shared" si="0"/>
        <v>16.851111744032181</v>
      </c>
      <c r="G10" s="50">
        <f>C10+E10</f>
        <v>2272.8940041235537</v>
      </c>
      <c r="H10" s="43">
        <f t="shared" si="1"/>
        <v>13.461617469120032</v>
      </c>
    </row>
    <row r="11" spans="1:8" x14ac:dyDescent="0.2">
      <c r="A11" s="15" t="s">
        <v>2</v>
      </c>
      <c r="B11" s="20"/>
      <c r="C11" s="46">
        <f>SUM(C6:C10)</f>
        <v>15561.395901602729</v>
      </c>
      <c r="D11" s="22">
        <f t="shared" si="2"/>
        <v>100</v>
      </c>
      <c r="E11" s="46">
        <f>SUM(E6:E10)</f>
        <v>1322.8604616270729</v>
      </c>
      <c r="F11" s="22">
        <f t="shared" si="0"/>
        <v>100</v>
      </c>
      <c r="G11" s="46">
        <f>SUM(G6:G10)</f>
        <v>16884.256363229801</v>
      </c>
      <c r="H11" s="22">
        <f t="shared" si="1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6"/>
  <sheetViews>
    <sheetView workbookViewId="0">
      <selection activeCell="B28" sqref="B28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49</v>
      </c>
    </row>
    <row r="2" spans="1:8" x14ac:dyDescent="0.2">
      <c r="A2" s="3" t="s">
        <v>57</v>
      </c>
    </row>
    <row r="4" spans="1:8" x14ac:dyDescent="0.2">
      <c r="A4" s="37" t="s">
        <v>0</v>
      </c>
      <c r="B4" s="3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2" t="s">
        <v>35</v>
      </c>
      <c r="B6" s="32" t="s">
        <v>41</v>
      </c>
      <c r="C6" s="47">
        <v>242.32188632354806</v>
      </c>
      <c r="D6" s="21">
        <f>C6/$C$16*100</f>
        <v>1.552110021220231</v>
      </c>
      <c r="E6" s="50">
        <v>2.0401303571428602</v>
      </c>
      <c r="F6" s="21">
        <f>E6/$E$16*100</f>
        <v>3.2971163324504964</v>
      </c>
      <c r="G6" s="50">
        <f>C6+E6</f>
        <v>244.36201668069091</v>
      </c>
      <c r="H6" s="43">
        <f>G6/$G$16*100</f>
        <v>1.5589986485069278</v>
      </c>
    </row>
    <row r="7" spans="1:8" x14ac:dyDescent="0.2">
      <c r="A7" s="32"/>
      <c r="B7" s="32" t="s">
        <v>8</v>
      </c>
      <c r="C7" s="48">
        <v>254.76474523982102</v>
      </c>
      <c r="D7" s="21">
        <f t="shared" ref="D7:D16" si="0">C7/$C$16*100</f>
        <v>1.6318085012444021</v>
      </c>
      <c r="E7" s="50">
        <v>4.5973280219780204</v>
      </c>
      <c r="F7" s="21">
        <f t="shared" ref="F7:F16" si="1">E7/$E$16*100</f>
        <v>7.4298807690525592</v>
      </c>
      <c r="G7" s="50">
        <f t="shared" ref="G7:G15" si="2">C7+E7</f>
        <v>259.36207326179903</v>
      </c>
      <c r="H7" s="43">
        <f t="shared" ref="H7:H16" si="3">G7/$G$16*100</f>
        <v>1.6546971054730626</v>
      </c>
    </row>
    <row r="8" spans="1:8" x14ac:dyDescent="0.2">
      <c r="A8" s="32"/>
      <c r="B8" s="32" t="s">
        <v>9</v>
      </c>
      <c r="C8" s="48">
        <v>148.92615389298234</v>
      </c>
      <c r="D8" s="21">
        <f t="shared" si="0"/>
        <v>0.95389557825764515</v>
      </c>
      <c r="E8" s="50">
        <v>0.91579285714285696</v>
      </c>
      <c r="F8" s="21">
        <f t="shared" si="1"/>
        <v>1.4800405159677643</v>
      </c>
      <c r="G8" s="50">
        <f t="shared" si="2"/>
        <v>149.8419467501252</v>
      </c>
      <c r="H8" s="43">
        <f t="shared" si="3"/>
        <v>0.95597260018664443</v>
      </c>
    </row>
    <row r="9" spans="1:8" x14ac:dyDescent="0.2">
      <c r="A9" s="32"/>
      <c r="B9" s="32" t="s">
        <v>5</v>
      </c>
      <c r="C9" s="48">
        <v>13352.055064347374</v>
      </c>
      <c r="D9" s="21">
        <f t="shared" si="0"/>
        <v>85.522025202409552</v>
      </c>
      <c r="E9" s="50">
        <v>45.804729393613698</v>
      </c>
      <c r="F9" s="21">
        <f t="shared" si="1"/>
        <v>74.02640760596438</v>
      </c>
      <c r="G9" s="50">
        <f t="shared" si="2"/>
        <v>13397.859793740989</v>
      </c>
      <c r="H9" s="43">
        <f t="shared" si="3"/>
        <v>85.476644836423077</v>
      </c>
    </row>
    <row r="10" spans="1:8" x14ac:dyDescent="0.2">
      <c r="A10" s="32"/>
      <c r="B10" s="32" t="s">
        <v>10</v>
      </c>
      <c r="C10" s="48">
        <v>230.41969600801463</v>
      </c>
      <c r="D10" s="35">
        <f t="shared" si="0"/>
        <v>1.4758746091264838</v>
      </c>
      <c r="E10" s="50">
        <v>1.4804999999999999</v>
      </c>
      <c r="F10" s="21">
        <f t="shared" si="1"/>
        <v>2.3926807976276492</v>
      </c>
      <c r="G10" s="50">
        <f t="shared" si="2"/>
        <v>231.90019600801463</v>
      </c>
      <c r="H10" s="43">
        <f t="shared" si="3"/>
        <v>1.4794938144474488</v>
      </c>
    </row>
    <row r="11" spans="1:8" x14ac:dyDescent="0.2">
      <c r="A11" s="32"/>
      <c r="B11" s="32" t="s">
        <v>7</v>
      </c>
      <c r="C11" s="48">
        <v>7.0127912538313097</v>
      </c>
      <c r="D11" s="21">
        <f t="shared" si="0"/>
        <v>4.4918037519995291E-2</v>
      </c>
      <c r="E11" s="50">
        <v>0</v>
      </c>
      <c r="F11" s="21">
        <f t="shared" si="1"/>
        <v>0</v>
      </c>
      <c r="G11" s="50">
        <f t="shared" si="2"/>
        <v>7.0127912538313097</v>
      </c>
      <c r="H11" s="43">
        <f t="shared" si="3"/>
        <v>4.4740718035857156E-2</v>
      </c>
    </row>
    <row r="12" spans="1:8" x14ac:dyDescent="0.2">
      <c r="A12" s="32"/>
      <c r="B12" s="32" t="s">
        <v>11</v>
      </c>
      <c r="C12" s="48">
        <v>755.97042002202807</v>
      </c>
      <c r="D12" s="21">
        <f t="shared" si="0"/>
        <v>4.8421101472262462</v>
      </c>
      <c r="E12" s="50">
        <v>4.1751783643892297</v>
      </c>
      <c r="F12" s="21">
        <f t="shared" si="1"/>
        <v>6.7476319480881646</v>
      </c>
      <c r="G12" s="50">
        <f t="shared" si="2"/>
        <v>760.1455983864173</v>
      </c>
      <c r="H12" s="43">
        <f t="shared" si="3"/>
        <v>4.8496324291735</v>
      </c>
    </row>
    <row r="13" spans="1:8" x14ac:dyDescent="0.2">
      <c r="A13" s="32"/>
      <c r="B13" s="32" t="s">
        <v>12</v>
      </c>
      <c r="C13" s="48">
        <v>277.12268105680943</v>
      </c>
      <c r="D13" s="21">
        <f t="shared" si="0"/>
        <v>1.7750146175463049</v>
      </c>
      <c r="E13" s="50">
        <v>1.00325</v>
      </c>
      <c r="F13" s="21">
        <f t="shared" si="1"/>
        <v>1.6213826479026943</v>
      </c>
      <c r="G13" s="50">
        <f t="shared" si="2"/>
        <v>278.12593105680941</v>
      </c>
      <c r="H13" s="43">
        <f t="shared" si="3"/>
        <v>1.7744081364285083</v>
      </c>
    </row>
    <row r="14" spans="1:8" x14ac:dyDescent="0.2">
      <c r="A14" s="32"/>
      <c r="B14" s="32" t="s">
        <v>13</v>
      </c>
      <c r="C14" s="48">
        <v>208.63938733644653</v>
      </c>
      <c r="D14" s="21">
        <f t="shared" si="0"/>
        <v>1.336368286081137</v>
      </c>
      <c r="E14" s="50">
        <v>1.85929285714286</v>
      </c>
      <c r="F14" s="21">
        <f t="shared" si="1"/>
        <v>3.0048593829462811</v>
      </c>
      <c r="G14" s="50">
        <f t="shared" si="2"/>
        <v>210.49868019358939</v>
      </c>
      <c r="H14" s="43">
        <f t="shared" si="3"/>
        <v>1.3429548601373493</v>
      </c>
    </row>
    <row r="15" spans="1:8" x14ac:dyDescent="0.2">
      <c r="A15" s="32"/>
      <c r="B15" s="33" t="s">
        <v>19</v>
      </c>
      <c r="C15" s="48">
        <v>135.18401421202216</v>
      </c>
      <c r="D15" s="21">
        <f t="shared" si="0"/>
        <v>0.86587499936801227</v>
      </c>
      <c r="E15" s="50">
        <v>0</v>
      </c>
      <c r="F15" s="21">
        <f t="shared" si="1"/>
        <v>0</v>
      </c>
      <c r="G15" s="50">
        <f t="shared" si="2"/>
        <v>135.18401421202216</v>
      </c>
      <c r="H15" s="43">
        <f t="shared" si="3"/>
        <v>0.86245685118761395</v>
      </c>
    </row>
    <row r="16" spans="1:8" x14ac:dyDescent="0.2">
      <c r="A16" s="15" t="s">
        <v>2</v>
      </c>
      <c r="B16" s="34"/>
      <c r="C16" s="46">
        <f>SUM(C6:C15)</f>
        <v>15612.416839692878</v>
      </c>
      <c r="D16" s="22">
        <f t="shared" si="0"/>
        <v>100</v>
      </c>
      <c r="E16" s="46">
        <f>SUM(E6:E15)</f>
        <v>61.876201851409533</v>
      </c>
      <c r="F16" s="22">
        <f t="shared" si="1"/>
        <v>100</v>
      </c>
      <c r="G16" s="46">
        <f>SUM(G6:G15)</f>
        <v>15674.29304154429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Normal="100" workbookViewId="0">
      <selection activeCell="C18" sqref="C18"/>
    </sheetView>
  </sheetViews>
  <sheetFormatPr defaultRowHeight="11.25" x14ac:dyDescent="0.2"/>
  <cols>
    <col min="1" max="1" width="19.83203125" style="3" customWidth="1"/>
    <col min="2" max="2" width="20.83203125" style="2" customWidth="1"/>
    <col min="3" max="8" width="10.83203125" style="2" customWidth="1"/>
    <col min="9" max="16384" width="9.33203125" style="2"/>
  </cols>
  <sheetData>
    <row r="1" spans="1:8" x14ac:dyDescent="0.2">
      <c r="A1" s="1" t="s">
        <v>38</v>
      </c>
    </row>
    <row r="2" spans="1:8" x14ac:dyDescent="0.2">
      <c r="A2" s="3" t="s">
        <v>50</v>
      </c>
    </row>
    <row r="4" spans="1:8" x14ac:dyDescent="0.2">
      <c r="A4" s="4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36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7" t="s">
        <v>6</v>
      </c>
      <c r="B6" s="10" t="s">
        <v>14</v>
      </c>
      <c r="C6" s="45">
        <v>100.07035309199307</v>
      </c>
      <c r="D6" s="21">
        <f>(C6/$C$12)*100</f>
        <v>1.2387193629396056</v>
      </c>
      <c r="E6" s="45">
        <v>6.5187653409090904</v>
      </c>
      <c r="F6" s="21">
        <f>E6/$E$12*100</f>
        <v>0.74551867828572316</v>
      </c>
      <c r="G6" s="45">
        <f t="shared" ref="G6:G11" si="0">C6+E6</f>
        <v>106.58911843290215</v>
      </c>
      <c r="H6" s="21">
        <f>G6/$G$12*100</f>
        <v>1.190550601622214</v>
      </c>
    </row>
    <row r="7" spans="1:8" x14ac:dyDescent="0.2">
      <c r="A7" s="19"/>
      <c r="B7" s="10" t="s">
        <v>15</v>
      </c>
      <c r="C7" s="45">
        <v>321.12551331218708</v>
      </c>
      <c r="D7" s="21">
        <f t="shared" ref="D7:D12" si="1">(C7/$C$12)*100</f>
        <v>3.975047344022554</v>
      </c>
      <c r="E7" s="45">
        <v>60.1139807544359</v>
      </c>
      <c r="F7" s="21">
        <f t="shared" ref="F7:F12" si="2">E7/$E$12*100</f>
        <v>6.8749361473856201</v>
      </c>
      <c r="G7" s="45">
        <f t="shared" si="0"/>
        <v>381.23949406662297</v>
      </c>
      <c r="H7" s="21">
        <f t="shared" ref="H7:H12" si="3">G7/$G$12*100</f>
        <v>4.2582668446487526</v>
      </c>
    </row>
    <row r="8" spans="1:8" x14ac:dyDescent="0.2">
      <c r="A8" s="19"/>
      <c r="B8" s="10" t="s">
        <v>16</v>
      </c>
      <c r="C8" s="45">
        <v>705.26861680776665</v>
      </c>
      <c r="D8" s="21">
        <f t="shared" si="1"/>
        <v>8.7301569817616187</v>
      </c>
      <c r="E8" s="45">
        <v>118.303492682906</v>
      </c>
      <c r="F8" s="21">
        <f t="shared" si="2"/>
        <v>13.529780393850624</v>
      </c>
      <c r="G8" s="45">
        <f t="shared" si="0"/>
        <v>823.57210949067269</v>
      </c>
      <c r="H8" s="21">
        <f t="shared" si="3"/>
        <v>9.1989152818692617</v>
      </c>
    </row>
    <row r="9" spans="1:8" x14ac:dyDescent="0.2">
      <c r="A9" s="19"/>
      <c r="B9" s="10" t="s">
        <v>17</v>
      </c>
      <c r="C9" s="45">
        <v>962.53776093451768</v>
      </c>
      <c r="D9" s="21">
        <f t="shared" si="1"/>
        <v>11.914759218787255</v>
      </c>
      <c r="E9" s="45">
        <v>118.380207357469</v>
      </c>
      <c r="F9" s="21">
        <f t="shared" si="2"/>
        <v>13.538553868549341</v>
      </c>
      <c r="G9" s="45">
        <f t="shared" si="0"/>
        <v>1080.9179682919867</v>
      </c>
      <c r="H9" s="21">
        <f t="shared" si="3"/>
        <v>12.073348165126083</v>
      </c>
    </row>
    <row r="10" spans="1:8" x14ac:dyDescent="0.2">
      <c r="A10" s="19"/>
      <c r="B10" s="10" t="s">
        <v>6</v>
      </c>
      <c r="C10" s="45">
        <v>5315.6615127777941</v>
      </c>
      <c r="D10" s="21">
        <f t="shared" si="1"/>
        <v>65.799836207808326</v>
      </c>
      <c r="E10" s="45">
        <v>472.69275153575114</v>
      </c>
      <c r="F10" s="21">
        <f t="shared" si="2"/>
        <v>54.059512335664152</v>
      </c>
      <c r="G10" s="45">
        <f t="shared" si="0"/>
        <v>5788.3542643135452</v>
      </c>
      <c r="H10" s="21">
        <f t="shared" si="3"/>
        <v>64.653209943931472</v>
      </c>
    </row>
    <row r="11" spans="1:8" x14ac:dyDescent="0.2">
      <c r="A11" s="38"/>
      <c r="B11" s="10" t="s">
        <v>18</v>
      </c>
      <c r="C11" s="45">
        <v>673.86928986012856</v>
      </c>
      <c r="D11" s="21">
        <f t="shared" si="1"/>
        <v>8.3414808846806459</v>
      </c>
      <c r="E11" s="45">
        <v>98.384098000021893</v>
      </c>
      <c r="F11" s="21">
        <f t="shared" si="2"/>
        <v>11.251698576264531</v>
      </c>
      <c r="G11" s="45">
        <f t="shared" si="0"/>
        <v>772.2533878601505</v>
      </c>
      <c r="H11" s="21">
        <f t="shared" si="3"/>
        <v>8.625709162802222</v>
      </c>
    </row>
    <row r="12" spans="1:8" x14ac:dyDescent="0.2">
      <c r="A12" s="15" t="s">
        <v>2</v>
      </c>
      <c r="B12" s="16" t="s">
        <v>36</v>
      </c>
      <c r="C12" s="46">
        <f>SUM(C6:C11)</f>
        <v>8078.5330467843869</v>
      </c>
      <c r="D12" s="22">
        <f t="shared" si="1"/>
        <v>100</v>
      </c>
      <c r="E12" s="46">
        <f>SUM(E6:E11)</f>
        <v>874.39329567149309</v>
      </c>
      <c r="F12" s="22">
        <f t="shared" si="2"/>
        <v>100</v>
      </c>
      <c r="G12" s="46">
        <f>SUM(G6:G11)</f>
        <v>8952.9263424558794</v>
      </c>
      <c r="H12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B14" sqref="B14:B15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39</v>
      </c>
    </row>
    <row r="2" spans="1:8" x14ac:dyDescent="0.2">
      <c r="A2" s="3" t="s">
        <v>51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39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7" t="s">
        <v>33</v>
      </c>
      <c r="B6" s="14" t="s">
        <v>27</v>
      </c>
      <c r="C6" s="45">
        <v>748.51108017752222</v>
      </c>
      <c r="D6" s="21">
        <f>(C6/$C$12)*100</f>
        <v>25.685384083389678</v>
      </c>
      <c r="E6" s="45">
        <v>73.218453939168299</v>
      </c>
      <c r="F6" s="21">
        <f>(E6/$E$12)*100</f>
        <v>24.479250264191847</v>
      </c>
      <c r="G6" s="45">
        <f t="shared" ref="G6:G11" si="0">C6+E6</f>
        <v>821.7295341166905</v>
      </c>
      <c r="H6" s="21">
        <f>(G6/$G$12)*100</f>
        <v>25.573111783974205</v>
      </c>
    </row>
    <row r="7" spans="1:8" x14ac:dyDescent="0.2">
      <c r="A7" s="19"/>
      <c r="B7" s="14" t="s">
        <v>28</v>
      </c>
      <c r="C7" s="45">
        <v>717.46487438229087</v>
      </c>
      <c r="D7" s="21">
        <f t="shared" ref="D7:D12" si="1">(C7/$C$12)*100</f>
        <v>24.620024142434165</v>
      </c>
      <c r="E7" s="45">
        <v>55.656152352142101</v>
      </c>
      <c r="F7" s="21">
        <f t="shared" ref="F7:F12" si="2">(E7/$E$12)*100</f>
        <v>18.607616097739637</v>
      </c>
      <c r="G7" s="45">
        <f t="shared" si="0"/>
        <v>773.12102673443292</v>
      </c>
      <c r="H7" s="21">
        <f t="shared" ref="H7:H12" si="3">(G7/$G$12)*100</f>
        <v>24.060362465215896</v>
      </c>
    </row>
    <row r="8" spans="1:8" x14ac:dyDescent="0.2">
      <c r="A8" s="19"/>
      <c r="B8" s="14" t="s">
        <v>29</v>
      </c>
      <c r="C8" s="45">
        <v>243.18223208822809</v>
      </c>
      <c r="D8" s="21">
        <f t="shared" si="1"/>
        <v>8.3448718380504783</v>
      </c>
      <c r="E8" s="45">
        <v>34.234042930861399</v>
      </c>
      <c r="F8" s="21">
        <f t="shared" si="2"/>
        <v>11.445525811783664</v>
      </c>
      <c r="G8" s="45">
        <f t="shared" si="0"/>
        <v>277.41627501908948</v>
      </c>
      <c r="H8" s="21">
        <f t="shared" si="3"/>
        <v>8.633494498141598</v>
      </c>
    </row>
    <row r="9" spans="1:8" x14ac:dyDescent="0.2">
      <c r="A9" s="19"/>
      <c r="B9" s="14" t="s">
        <v>30</v>
      </c>
      <c r="C9" s="45">
        <v>92.945123499971729</v>
      </c>
      <c r="D9" s="21">
        <f t="shared" si="1"/>
        <v>3.189440021660956</v>
      </c>
      <c r="E9" s="45">
        <v>18.280709364508699</v>
      </c>
      <c r="F9" s="21">
        <f t="shared" si="2"/>
        <v>6.1118206608481023</v>
      </c>
      <c r="G9" s="45">
        <f t="shared" si="0"/>
        <v>111.22583286448042</v>
      </c>
      <c r="H9" s="21">
        <f t="shared" si="3"/>
        <v>3.4614682070135614</v>
      </c>
    </row>
    <row r="10" spans="1:8" x14ac:dyDescent="0.2">
      <c r="A10" s="19"/>
      <c r="B10" s="14" t="s">
        <v>31</v>
      </c>
      <c r="C10" s="45">
        <v>1095.3974533467194</v>
      </c>
      <c r="D10" s="21">
        <f t="shared" si="1"/>
        <v>37.588894885169303</v>
      </c>
      <c r="E10" s="45">
        <v>117.71479349706195</v>
      </c>
      <c r="F10" s="21">
        <f t="shared" si="2"/>
        <v>39.355787165436759</v>
      </c>
      <c r="G10" s="45">
        <f t="shared" si="0"/>
        <v>1213.1122468437813</v>
      </c>
      <c r="H10" s="21">
        <f t="shared" si="3"/>
        <v>37.753365075763085</v>
      </c>
    </row>
    <row r="11" spans="1:8" x14ac:dyDescent="0.2">
      <c r="A11" s="38"/>
      <c r="B11" s="14" t="s">
        <v>32</v>
      </c>
      <c r="C11" s="45">
        <v>16.651027062186369</v>
      </c>
      <c r="D11" s="21">
        <f t="shared" si="1"/>
        <v>0.57138502929541002</v>
      </c>
      <c r="E11" s="45">
        <v>0</v>
      </c>
      <c r="F11" s="21">
        <f t="shared" si="2"/>
        <v>0</v>
      </c>
      <c r="G11" s="45">
        <f t="shared" si="0"/>
        <v>16.651027062186369</v>
      </c>
      <c r="H11" s="21">
        <f t="shared" si="3"/>
        <v>0.51819796989163946</v>
      </c>
    </row>
    <row r="12" spans="1:8" x14ac:dyDescent="0.2">
      <c r="A12" s="15" t="s">
        <v>2</v>
      </c>
      <c r="B12" s="20" t="s">
        <v>36</v>
      </c>
      <c r="C12" s="46">
        <f>SUM(C6:C11)</f>
        <v>2914.151790556919</v>
      </c>
      <c r="D12" s="22">
        <f t="shared" si="1"/>
        <v>100</v>
      </c>
      <c r="E12" s="46">
        <f>SUM(E6:E11)</f>
        <v>299.10415208374241</v>
      </c>
      <c r="F12" s="22">
        <f t="shared" si="2"/>
        <v>100</v>
      </c>
      <c r="G12" s="46">
        <f>SUM(G6:G11)</f>
        <v>3213.2559426406615</v>
      </c>
      <c r="H12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A4" sqref="A4:A37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43</v>
      </c>
    </row>
    <row r="2" spans="1:8" x14ac:dyDescent="0.2">
      <c r="A2" s="3" t="s">
        <v>88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58</v>
      </c>
      <c r="B6" s="10" t="s">
        <v>59</v>
      </c>
      <c r="C6" s="45">
        <v>194.40372889712839</v>
      </c>
      <c r="D6" s="21">
        <f t="shared" ref="D6:D37" si="0">C6/$C$37*100</f>
        <v>1.4206188120396732</v>
      </c>
      <c r="E6" s="45">
        <v>6.57574384057971</v>
      </c>
      <c r="F6" s="21">
        <f t="shared" ref="F6:F37" si="1">E6/$E$37*100</f>
        <v>3.1419780628460376</v>
      </c>
      <c r="G6" s="45">
        <f>C6+E6</f>
        <v>200.97947273770811</v>
      </c>
      <c r="H6" s="21">
        <f t="shared" ref="H6:H37" si="2">G6/$G$37*100</f>
        <v>1.4465483335717799</v>
      </c>
    </row>
    <row r="7" spans="1:8" x14ac:dyDescent="0.2">
      <c r="A7" s="10"/>
      <c r="B7" s="10" t="s">
        <v>60</v>
      </c>
      <c r="C7" s="45">
        <v>150.89886012672071</v>
      </c>
      <c r="D7" s="21">
        <f t="shared" si="0"/>
        <v>1.1027039482601679</v>
      </c>
      <c r="E7" s="45">
        <v>9.30329706959707</v>
      </c>
      <c r="F7" s="21">
        <f t="shared" si="1"/>
        <v>4.4452393544327711</v>
      </c>
      <c r="G7" s="45">
        <f t="shared" ref="G7:G36" si="3">C7+E7</f>
        <v>160.20215719631778</v>
      </c>
      <c r="H7" s="21">
        <f t="shared" si="2"/>
        <v>1.1530538933663863</v>
      </c>
    </row>
    <row r="8" spans="1:8" x14ac:dyDescent="0.2">
      <c r="A8" s="10"/>
      <c r="B8" s="10" t="s">
        <v>61</v>
      </c>
      <c r="C8" s="45">
        <v>58.63051600773219</v>
      </c>
      <c r="D8" s="21">
        <f t="shared" si="0"/>
        <v>0.42844658624965232</v>
      </c>
      <c r="E8" s="45">
        <v>0.41165217391304298</v>
      </c>
      <c r="F8" s="21">
        <f t="shared" si="1"/>
        <v>0.19669289609122578</v>
      </c>
      <c r="G8" s="45">
        <f t="shared" si="3"/>
        <v>59.042168181645231</v>
      </c>
      <c r="H8" s="21">
        <f t="shared" si="2"/>
        <v>0.42495558790268145</v>
      </c>
    </row>
    <row r="9" spans="1:8" x14ac:dyDescent="0.2">
      <c r="A9" s="10"/>
      <c r="B9" s="10" t="s">
        <v>62</v>
      </c>
      <c r="C9" s="45">
        <v>7650.2278334717676</v>
      </c>
      <c r="D9" s="21">
        <f t="shared" si="0"/>
        <v>55.904573632795383</v>
      </c>
      <c r="E9" s="45">
        <v>52.272669094070174</v>
      </c>
      <c r="F9" s="21">
        <f t="shared" si="1"/>
        <v>24.976578096980639</v>
      </c>
      <c r="G9" s="45">
        <f t="shared" si="3"/>
        <v>7702.5005025658375</v>
      </c>
      <c r="H9" s="21">
        <f t="shared" si="2"/>
        <v>55.438692890111859</v>
      </c>
    </row>
    <row r="10" spans="1:8" x14ac:dyDescent="0.2">
      <c r="A10" s="10"/>
      <c r="B10" s="10" t="s">
        <v>90</v>
      </c>
      <c r="C10" s="45">
        <v>92.70946685434879</v>
      </c>
      <c r="D10" s="21">
        <f t="shared" si="0"/>
        <v>0.67748089717533144</v>
      </c>
      <c r="E10" s="45">
        <v>1.8998333333333299</v>
      </c>
      <c r="F10" s="21">
        <f t="shared" si="1"/>
        <v>0.9077656917777297</v>
      </c>
      <c r="G10" s="45">
        <f t="shared" si="3"/>
        <v>94.609300187682123</v>
      </c>
      <c r="H10" s="21">
        <f t="shared" si="2"/>
        <v>0.68094976896218395</v>
      </c>
    </row>
    <row r="11" spans="1:8" x14ac:dyDescent="0.2">
      <c r="A11" s="10"/>
      <c r="B11" s="10" t="s">
        <v>63</v>
      </c>
      <c r="C11" s="45">
        <v>35.262540136502921</v>
      </c>
      <c r="D11" s="21">
        <f t="shared" si="0"/>
        <v>0.25768347223796512</v>
      </c>
      <c r="E11" s="45">
        <v>0.74299999999999999</v>
      </c>
      <c r="F11" s="21">
        <f t="shared" si="1"/>
        <v>0.3550153043201269</v>
      </c>
      <c r="G11" s="45">
        <f t="shared" si="3"/>
        <v>36.005540136502923</v>
      </c>
      <c r="H11" s="21">
        <f t="shared" si="2"/>
        <v>0.25914962047782358</v>
      </c>
    </row>
    <row r="12" spans="1:8" x14ac:dyDescent="0.2">
      <c r="A12" s="10"/>
      <c r="B12" s="10" t="s">
        <v>64</v>
      </c>
      <c r="C12" s="45">
        <v>466.13899930777899</v>
      </c>
      <c r="D12" s="21">
        <f t="shared" si="0"/>
        <v>3.4063432589422966</v>
      </c>
      <c r="E12" s="45">
        <v>7.4816659712268399</v>
      </c>
      <c r="F12" s="21">
        <f t="shared" si="1"/>
        <v>3.5748397329698984</v>
      </c>
      <c r="G12" s="45">
        <f t="shared" si="3"/>
        <v>473.62066527900583</v>
      </c>
      <c r="H12" s="21">
        <f t="shared" si="2"/>
        <v>3.4088813885914884</v>
      </c>
    </row>
    <row r="13" spans="1:8" x14ac:dyDescent="0.2">
      <c r="A13" s="10"/>
      <c r="B13" s="10" t="s">
        <v>65</v>
      </c>
      <c r="C13" s="45">
        <v>13.45388344667708</v>
      </c>
      <c r="D13" s="21">
        <f t="shared" si="0"/>
        <v>9.8315191934679705E-2</v>
      </c>
      <c r="E13" s="45">
        <v>0.61499999999999999</v>
      </c>
      <c r="F13" s="21">
        <f t="shared" si="1"/>
        <v>0.29385519805770932</v>
      </c>
      <c r="G13" s="45">
        <f t="shared" si="3"/>
        <v>14.068883446677081</v>
      </c>
      <c r="H13" s="21">
        <f t="shared" si="2"/>
        <v>0.10126068910314134</v>
      </c>
    </row>
    <row r="14" spans="1:8" x14ac:dyDescent="0.2">
      <c r="A14" s="10"/>
      <c r="B14" s="10" t="s">
        <v>66</v>
      </c>
      <c r="C14" s="45">
        <v>32.041659005527379</v>
      </c>
      <c r="D14" s="21">
        <f t="shared" si="0"/>
        <v>0.23414665865951392</v>
      </c>
      <c r="E14" s="45">
        <v>1.3580000000000001</v>
      </c>
      <c r="F14" s="21">
        <f t="shared" si="1"/>
        <v>0.64887050237783628</v>
      </c>
      <c r="G14" s="45">
        <f t="shared" si="3"/>
        <v>33.399659005527376</v>
      </c>
      <c r="H14" s="21">
        <f t="shared" si="2"/>
        <v>0.24039380946811753</v>
      </c>
    </row>
    <row r="15" spans="1:8" x14ac:dyDescent="0.2">
      <c r="A15" s="10"/>
      <c r="B15" s="10" t="s">
        <v>67</v>
      </c>
      <c r="C15" s="45">
        <v>454.46236422733335</v>
      </c>
      <c r="D15" s="21">
        <f t="shared" si="0"/>
        <v>3.3210154334385935</v>
      </c>
      <c r="E15" s="45">
        <v>6.1364121489621528</v>
      </c>
      <c r="F15" s="21">
        <f t="shared" si="1"/>
        <v>2.932059524222776</v>
      </c>
      <c r="G15" s="45">
        <f t="shared" si="3"/>
        <v>460.59877637629552</v>
      </c>
      <c r="H15" s="21">
        <f t="shared" si="2"/>
        <v>3.3151564353135203</v>
      </c>
    </row>
    <row r="16" spans="1:8" x14ac:dyDescent="0.2">
      <c r="A16" s="10"/>
      <c r="B16" s="10" t="s">
        <v>68</v>
      </c>
      <c r="C16" s="45">
        <v>10.607988023277784</v>
      </c>
      <c r="D16" s="21">
        <f t="shared" si="0"/>
        <v>7.7518612576276416E-2</v>
      </c>
      <c r="E16" s="45">
        <v>0</v>
      </c>
      <c r="F16" s="21">
        <f t="shared" si="1"/>
        <v>0</v>
      </c>
      <c r="G16" s="45">
        <f t="shared" si="3"/>
        <v>10.607988023277784</v>
      </c>
      <c r="H16" s="21">
        <f t="shared" si="2"/>
        <v>7.6350918770933918E-2</v>
      </c>
    </row>
    <row r="17" spans="1:8" x14ac:dyDescent="0.2">
      <c r="A17" s="10"/>
      <c r="B17" s="10" t="s">
        <v>69</v>
      </c>
      <c r="C17" s="45">
        <v>344.72365729447699</v>
      </c>
      <c r="D17" s="21">
        <f t="shared" si="0"/>
        <v>2.5190921762966512</v>
      </c>
      <c r="E17" s="45">
        <v>13.209871319743099</v>
      </c>
      <c r="F17" s="21">
        <f t="shared" si="1"/>
        <v>6.3118526064714837</v>
      </c>
      <c r="G17" s="45">
        <f t="shared" si="3"/>
        <v>357.93352861422011</v>
      </c>
      <c r="H17" s="21">
        <f t="shared" si="2"/>
        <v>2.5762240406615544</v>
      </c>
    </row>
    <row r="18" spans="1:8" x14ac:dyDescent="0.2">
      <c r="A18" s="10"/>
      <c r="B18" s="10" t="s">
        <v>70</v>
      </c>
      <c r="C18" s="45">
        <v>1100.7299832559866</v>
      </c>
      <c r="D18" s="21">
        <f t="shared" si="0"/>
        <v>8.0436611481718714</v>
      </c>
      <c r="E18" s="45">
        <v>25.489845264638699</v>
      </c>
      <c r="F18" s="21">
        <f t="shared" si="1"/>
        <v>12.179387851545966</v>
      </c>
      <c r="G18" s="45">
        <f t="shared" si="3"/>
        <v>1126.2198285206252</v>
      </c>
      <c r="H18" s="21">
        <f t="shared" si="2"/>
        <v>8.1059592504162534</v>
      </c>
    </row>
    <row r="19" spans="1:8" x14ac:dyDescent="0.2">
      <c r="A19" s="10"/>
      <c r="B19" s="10" t="s">
        <v>71</v>
      </c>
      <c r="C19" s="45">
        <v>441.14934416404429</v>
      </c>
      <c r="D19" s="21">
        <f t="shared" si="0"/>
        <v>3.2237296105057522</v>
      </c>
      <c r="E19" s="45">
        <v>15.555496221532101</v>
      </c>
      <c r="F19" s="21">
        <f t="shared" si="1"/>
        <v>7.4326234521370163</v>
      </c>
      <c r="G19" s="45">
        <f t="shared" si="3"/>
        <v>456.7048403855764</v>
      </c>
      <c r="H19" s="21">
        <f t="shared" si="2"/>
        <v>3.2871298585607738</v>
      </c>
    </row>
    <row r="20" spans="1:8" x14ac:dyDescent="0.2">
      <c r="A20" s="10"/>
      <c r="B20" s="10" t="s">
        <v>72</v>
      </c>
      <c r="C20" s="45">
        <v>139.10961359597974</v>
      </c>
      <c r="D20" s="21">
        <f t="shared" si="0"/>
        <v>1.0165532067267762</v>
      </c>
      <c r="E20" s="45">
        <v>2.9317777777777798</v>
      </c>
      <c r="F20" s="21">
        <f t="shared" si="1"/>
        <v>1.4008425033334642</v>
      </c>
      <c r="G20" s="45">
        <f t="shared" si="3"/>
        <v>142.04139137375751</v>
      </c>
      <c r="H20" s="21">
        <f t="shared" si="2"/>
        <v>1.022341909803286</v>
      </c>
    </row>
    <row r="21" spans="1:8" x14ac:dyDescent="0.2">
      <c r="A21" s="10"/>
      <c r="B21" s="10" t="s">
        <v>73</v>
      </c>
      <c r="C21" s="45">
        <v>6.0342148401085547</v>
      </c>
      <c r="D21" s="21">
        <f t="shared" si="0"/>
        <v>4.409544593809387E-2</v>
      </c>
      <c r="E21" s="45">
        <v>0</v>
      </c>
      <c r="F21" s="21">
        <f t="shared" si="1"/>
        <v>0</v>
      </c>
      <c r="G21" s="45">
        <f t="shared" si="3"/>
        <v>6.0342148401085547</v>
      </c>
      <c r="H21" s="21">
        <f t="shared" si="2"/>
        <v>4.3431218633779536E-2</v>
      </c>
    </row>
    <row r="22" spans="1:8" x14ac:dyDescent="0.2">
      <c r="A22" s="10"/>
      <c r="B22" s="10" t="s">
        <v>74</v>
      </c>
      <c r="C22" s="45">
        <v>348.18863281060197</v>
      </c>
      <c r="D22" s="21">
        <f t="shared" si="0"/>
        <v>2.5444127266245142</v>
      </c>
      <c r="E22" s="45">
        <v>12.442093101343101</v>
      </c>
      <c r="F22" s="21">
        <f t="shared" si="1"/>
        <v>5.9449979391018477</v>
      </c>
      <c r="G22" s="45">
        <f t="shared" si="3"/>
        <v>360.63072591194509</v>
      </c>
      <c r="H22" s="21">
        <f t="shared" si="2"/>
        <v>2.5956370991355926</v>
      </c>
    </row>
    <row r="23" spans="1:8" x14ac:dyDescent="0.2">
      <c r="A23" s="10"/>
      <c r="B23" s="10" t="s">
        <v>75</v>
      </c>
      <c r="C23" s="45">
        <v>18.678436656791312</v>
      </c>
      <c r="D23" s="21">
        <f t="shared" si="0"/>
        <v>0.13649397902326513</v>
      </c>
      <c r="E23" s="45">
        <v>3.3584861111111102</v>
      </c>
      <c r="F23" s="21">
        <f t="shared" si="1"/>
        <v>1.6047294330969453</v>
      </c>
      <c r="G23" s="45">
        <f t="shared" si="3"/>
        <v>22.036922767902421</v>
      </c>
      <c r="H23" s="21">
        <f t="shared" si="2"/>
        <v>0.15861059576249131</v>
      </c>
    </row>
    <row r="24" spans="1:8" x14ac:dyDescent="0.2">
      <c r="A24" s="10"/>
      <c r="B24" s="10" t="s">
        <v>76</v>
      </c>
      <c r="C24" s="45">
        <v>4.4567974241328301</v>
      </c>
      <c r="D24" s="21">
        <f t="shared" si="0"/>
        <v>3.2568358117880634E-2</v>
      </c>
      <c r="E24" s="45">
        <v>0</v>
      </c>
      <c r="F24" s="21">
        <f t="shared" si="1"/>
        <v>0</v>
      </c>
      <c r="G24" s="45">
        <f t="shared" si="3"/>
        <v>4.4567974241328301</v>
      </c>
      <c r="H24" s="21">
        <f t="shared" si="2"/>
        <v>3.2077767938818738E-2</v>
      </c>
    </row>
    <row r="25" spans="1:8" x14ac:dyDescent="0.2">
      <c r="A25" s="10"/>
      <c r="B25" s="10" t="s">
        <v>77</v>
      </c>
      <c r="C25" s="45">
        <v>20.410890442667903</v>
      </c>
      <c r="D25" s="21">
        <f t="shared" si="0"/>
        <v>0.14915400593307812</v>
      </c>
      <c r="E25" s="45">
        <v>0</v>
      </c>
      <c r="F25" s="21">
        <f t="shared" si="1"/>
        <v>0</v>
      </c>
      <c r="G25" s="45">
        <f t="shared" si="3"/>
        <v>20.410890442667903</v>
      </c>
      <c r="H25" s="21">
        <f t="shared" si="2"/>
        <v>0.14690723960197669</v>
      </c>
    </row>
    <row r="26" spans="1:8" x14ac:dyDescent="0.2">
      <c r="A26" s="10"/>
      <c r="B26" s="10" t="s">
        <v>78</v>
      </c>
      <c r="C26" s="45">
        <v>233.89775175218986</v>
      </c>
      <c r="D26" s="21">
        <f t="shared" si="0"/>
        <v>1.7092241394648198</v>
      </c>
      <c r="E26" s="45">
        <v>18.141601386898099</v>
      </c>
      <c r="F26" s="21">
        <f t="shared" si="1"/>
        <v>8.6682989733836671</v>
      </c>
      <c r="G26" s="45">
        <f t="shared" si="3"/>
        <v>252.03935313908795</v>
      </c>
      <c r="H26" s="21">
        <f t="shared" si="2"/>
        <v>1.814051461631945</v>
      </c>
    </row>
    <row r="27" spans="1:8" x14ac:dyDescent="0.2">
      <c r="A27" s="10"/>
      <c r="B27" s="10" t="s">
        <v>79</v>
      </c>
      <c r="C27" s="45">
        <v>7.8543533182805003</v>
      </c>
      <c r="D27" s="21">
        <f t="shared" si="0"/>
        <v>5.7396234854424792E-2</v>
      </c>
      <c r="E27" s="45">
        <v>0</v>
      </c>
      <c r="F27" s="21">
        <f t="shared" si="1"/>
        <v>0</v>
      </c>
      <c r="G27" s="45">
        <f t="shared" si="3"/>
        <v>7.8543533182805003</v>
      </c>
      <c r="H27" s="21">
        <f t="shared" si="2"/>
        <v>5.6531652457216031E-2</v>
      </c>
    </row>
    <row r="28" spans="1:8" x14ac:dyDescent="0.2">
      <c r="A28" s="10"/>
      <c r="B28" s="10" t="s">
        <v>80</v>
      </c>
      <c r="C28" s="45">
        <v>433.86303967214837</v>
      </c>
      <c r="D28" s="21">
        <f t="shared" si="0"/>
        <v>3.1704844320816599</v>
      </c>
      <c r="E28" s="45">
        <v>6.5144500000000001</v>
      </c>
      <c r="F28" s="21">
        <f t="shared" si="1"/>
        <v>3.1126910487594222</v>
      </c>
      <c r="G28" s="45">
        <f t="shared" si="3"/>
        <v>440.37748967214839</v>
      </c>
      <c r="H28" s="21">
        <f t="shared" si="2"/>
        <v>3.1696138672785459</v>
      </c>
    </row>
    <row r="29" spans="1:8" x14ac:dyDescent="0.2">
      <c r="A29" s="10"/>
      <c r="B29" s="10" t="s">
        <v>81</v>
      </c>
      <c r="C29" s="45">
        <v>40.340218790680019</v>
      </c>
      <c r="D29" s="21">
        <f t="shared" si="0"/>
        <v>0.29478896326192267</v>
      </c>
      <c r="E29" s="45">
        <v>0.59194999999999998</v>
      </c>
      <c r="F29" s="21">
        <f t="shared" si="1"/>
        <v>0.28284160079717241</v>
      </c>
      <c r="G29" s="45">
        <f t="shared" si="3"/>
        <v>40.932168790680016</v>
      </c>
      <c r="H29" s="21">
        <f t="shared" si="2"/>
        <v>0.29460899537193308</v>
      </c>
    </row>
    <row r="30" spans="1:8" x14ac:dyDescent="0.2">
      <c r="A30" s="10"/>
      <c r="B30" s="10" t="s">
        <v>82</v>
      </c>
      <c r="C30" s="45">
        <v>288.96911100363161</v>
      </c>
      <c r="D30" s="21">
        <f t="shared" si="0"/>
        <v>2.1116619394032798</v>
      </c>
      <c r="E30" s="45">
        <v>2.9003786696395357</v>
      </c>
      <c r="F30" s="21">
        <f t="shared" si="1"/>
        <v>1.3858395909094006</v>
      </c>
      <c r="G30" s="45">
        <f t="shared" si="3"/>
        <v>291.86948967327112</v>
      </c>
      <c r="H30" s="21">
        <f t="shared" si="2"/>
        <v>2.100728587632033</v>
      </c>
    </row>
    <row r="31" spans="1:8" x14ac:dyDescent="0.2">
      <c r="A31" s="10"/>
      <c r="B31" s="10" t="s">
        <v>83</v>
      </c>
      <c r="C31" s="45">
        <v>10.8730107265879</v>
      </c>
      <c r="D31" s="21">
        <f t="shared" si="0"/>
        <v>7.9455284470770729E-2</v>
      </c>
      <c r="E31" s="45">
        <v>0</v>
      </c>
      <c r="F31" s="21">
        <f t="shared" si="1"/>
        <v>0</v>
      </c>
      <c r="G31" s="45">
        <f t="shared" si="3"/>
        <v>10.8730107265879</v>
      </c>
      <c r="H31" s="21">
        <f t="shared" si="2"/>
        <v>7.8258417803595118E-2</v>
      </c>
    </row>
    <row r="32" spans="1:8" x14ac:dyDescent="0.2">
      <c r="A32" s="10"/>
      <c r="B32" s="10" t="s">
        <v>84</v>
      </c>
      <c r="C32" s="45">
        <v>40.155144545132899</v>
      </c>
      <c r="D32" s="21">
        <f t="shared" si="0"/>
        <v>0.29343652030036088</v>
      </c>
      <c r="E32" s="45">
        <v>0</v>
      </c>
      <c r="F32" s="21">
        <f t="shared" si="1"/>
        <v>0</v>
      </c>
      <c r="G32" s="45">
        <f t="shared" si="3"/>
        <v>40.155144545132899</v>
      </c>
      <c r="H32" s="21">
        <f t="shared" si="2"/>
        <v>0.28901636886022986</v>
      </c>
    </row>
    <row r="33" spans="1:8" x14ac:dyDescent="0.2">
      <c r="A33" s="10"/>
      <c r="B33" s="10" t="s">
        <v>85</v>
      </c>
      <c r="C33" s="45">
        <v>156.59525096590698</v>
      </c>
      <c r="D33" s="21">
        <f t="shared" si="0"/>
        <v>1.1443307217422789</v>
      </c>
      <c r="E33" s="45">
        <v>2.6516839199447899</v>
      </c>
      <c r="F33" s="21">
        <f t="shared" si="1"/>
        <v>1.2670099243606818</v>
      </c>
      <c r="G33" s="45">
        <f t="shared" si="3"/>
        <v>159.24693488585177</v>
      </c>
      <c r="H33" s="21">
        <f t="shared" si="2"/>
        <v>1.1461786875427622</v>
      </c>
    </row>
    <row r="34" spans="1:8" x14ac:dyDescent="0.2">
      <c r="A34" s="10"/>
      <c r="B34" s="10" t="s">
        <v>86</v>
      </c>
      <c r="C34" s="45">
        <v>292.66573378728265</v>
      </c>
      <c r="D34" s="21">
        <f t="shared" si="0"/>
        <v>2.1386752683001142</v>
      </c>
      <c r="E34" s="45">
        <v>2.9040833333333298</v>
      </c>
      <c r="F34" s="21">
        <f t="shared" si="1"/>
        <v>1.3876097286061111</v>
      </c>
      <c r="G34" s="45">
        <f t="shared" si="3"/>
        <v>295.56981712061599</v>
      </c>
      <c r="H34" s="21">
        <f t="shared" si="2"/>
        <v>2.1273616682631693</v>
      </c>
    </row>
    <row r="35" spans="1:8" x14ac:dyDescent="0.2">
      <c r="A35" s="10"/>
      <c r="B35" s="10" t="s">
        <v>87</v>
      </c>
      <c r="C35" s="45">
        <v>20.051032041254398</v>
      </c>
      <c r="D35" s="21">
        <f t="shared" si="0"/>
        <v>0.1465243155582136</v>
      </c>
      <c r="E35" s="45">
        <v>0</v>
      </c>
      <c r="F35" s="21">
        <f t="shared" si="1"/>
        <v>0</v>
      </c>
      <c r="G35" s="45">
        <f t="shared" si="3"/>
        <v>20.051032041254398</v>
      </c>
      <c r="H35" s="21">
        <f t="shared" si="2"/>
        <v>0.14431716130295624</v>
      </c>
    </row>
    <row r="36" spans="1:8" x14ac:dyDescent="0.2">
      <c r="A36" s="10"/>
      <c r="B36" s="10" t="s">
        <v>91</v>
      </c>
      <c r="C36" s="45">
        <v>576.85593882104774</v>
      </c>
      <c r="D36" s="21">
        <f t="shared" si="0"/>
        <v>4.2154150189147543</v>
      </c>
      <c r="E36" s="45">
        <v>15.797761399108101</v>
      </c>
      <c r="F36" s="21">
        <f t="shared" si="1"/>
        <v>7.548380983420075</v>
      </c>
      <c r="G36" s="45">
        <f t="shared" si="3"/>
        <v>592.65370022015588</v>
      </c>
      <c r="H36" s="21">
        <f t="shared" si="2"/>
        <v>4.2656208157011815</v>
      </c>
    </row>
    <row r="37" spans="1:8" x14ac:dyDescent="0.2">
      <c r="A37" s="15" t="s">
        <v>2</v>
      </c>
      <c r="B37" s="20"/>
      <c r="C37" s="46">
        <f>SUM(C6:C36)</f>
        <v>13684.439995413726</v>
      </c>
      <c r="D37" s="22">
        <f t="shared" si="0"/>
        <v>100</v>
      </c>
      <c r="E37" s="46">
        <f>SUM(E6:E36)</f>
        <v>209.28675213675206</v>
      </c>
      <c r="F37" s="22">
        <f t="shared" si="1"/>
        <v>100</v>
      </c>
      <c r="G37" s="46">
        <f>SUM(G6:G36)</f>
        <v>13893.726747550478</v>
      </c>
      <c r="H37" s="22">
        <f t="shared" si="2"/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workbookViewId="0">
      <selection activeCell="C27" sqref="C27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10" width="8.83203125" style="2" customWidth="1"/>
    <col min="11" max="16384" width="9.33203125" style="2"/>
  </cols>
  <sheetData>
    <row r="1" spans="1:8" x14ac:dyDescent="0.2">
      <c r="A1" s="1" t="s">
        <v>40</v>
      </c>
    </row>
    <row r="2" spans="1:8" x14ac:dyDescent="0.2">
      <c r="A2" s="3" t="s">
        <v>52</v>
      </c>
    </row>
    <row r="4" spans="1:8" x14ac:dyDescent="0.2">
      <c r="A4" s="40" t="s">
        <v>0</v>
      </c>
      <c r="B4" s="40" t="s">
        <v>1</v>
      </c>
      <c r="C4" s="12" t="s">
        <v>25</v>
      </c>
      <c r="D4" s="41"/>
      <c r="E4" s="12" t="s">
        <v>26</v>
      </c>
      <c r="F4" s="41"/>
      <c r="G4" s="9" t="s">
        <v>2</v>
      </c>
      <c r="H4" s="9"/>
    </row>
    <row r="5" spans="1:8" x14ac:dyDescent="0.2">
      <c r="A5" s="24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2" t="s">
        <v>35</v>
      </c>
      <c r="B6" s="32" t="s">
        <v>41</v>
      </c>
      <c r="C6" s="47">
        <v>986.18906459891252</v>
      </c>
      <c r="D6" s="21">
        <f>(C6/$C$16)*100</f>
        <v>3.0871198991793247</v>
      </c>
      <c r="E6" s="50">
        <v>99.984699778668883</v>
      </c>
      <c r="F6" s="21">
        <f>E6/$E$16*100</f>
        <v>5.4816054144839166</v>
      </c>
      <c r="G6" s="50">
        <f>C6+E6</f>
        <v>1086.1737643775814</v>
      </c>
      <c r="H6" s="43">
        <f>G6/$G$16*100</f>
        <v>3.2164549243304497</v>
      </c>
    </row>
    <row r="7" spans="1:8" x14ac:dyDescent="0.2">
      <c r="A7" s="32"/>
      <c r="B7" s="32" t="s">
        <v>8</v>
      </c>
      <c r="C7" s="48">
        <v>428.34740811730302</v>
      </c>
      <c r="D7" s="21">
        <f t="shared" ref="D7:D16" si="0">(C7/$C$16)*100</f>
        <v>1.3408785950172986</v>
      </c>
      <c r="E7" s="50">
        <v>59.029602613968002</v>
      </c>
      <c r="F7" s="21">
        <f t="shared" ref="F7:F16" si="1">E7/$E$16*100</f>
        <v>3.2362650487509295</v>
      </c>
      <c r="G7" s="50">
        <f t="shared" ref="G7:G15" si="2">C7+E7</f>
        <v>487.37701073127101</v>
      </c>
      <c r="H7" s="43">
        <f t="shared" ref="H7:H16" si="3">G7/$G$16*100</f>
        <v>1.4432554325875842</v>
      </c>
    </row>
    <row r="8" spans="1:8" x14ac:dyDescent="0.2">
      <c r="A8" s="32"/>
      <c r="B8" s="32" t="s">
        <v>9</v>
      </c>
      <c r="C8" s="48">
        <v>2494.350390851971</v>
      </c>
      <c r="D8" s="21">
        <f t="shared" si="0"/>
        <v>7.8081972347326891</v>
      </c>
      <c r="E8" s="50">
        <v>133.46053837813372</v>
      </c>
      <c r="F8" s="21">
        <f t="shared" si="1"/>
        <v>7.3168995997685036</v>
      </c>
      <c r="G8" s="50">
        <f t="shared" si="2"/>
        <v>2627.8109292301046</v>
      </c>
      <c r="H8" s="43">
        <f t="shared" si="3"/>
        <v>7.7816604310775208</v>
      </c>
    </row>
    <row r="9" spans="1:8" x14ac:dyDescent="0.2">
      <c r="A9" s="32"/>
      <c r="B9" s="32" t="s">
        <v>5</v>
      </c>
      <c r="C9" s="48">
        <v>16709.02478148885</v>
      </c>
      <c r="D9" s="21">
        <f t="shared" si="0"/>
        <v>52.305145889843786</v>
      </c>
      <c r="E9" s="50">
        <v>581.30352763171084</v>
      </c>
      <c r="F9" s="21">
        <f t="shared" si="1"/>
        <v>31.869641770974262</v>
      </c>
      <c r="G9" s="50">
        <f t="shared" si="2"/>
        <v>17290.328309120559</v>
      </c>
      <c r="H9" s="43">
        <f t="shared" si="3"/>
        <v>51.201348676498057</v>
      </c>
    </row>
    <row r="10" spans="1:8" x14ac:dyDescent="0.2">
      <c r="A10" s="32"/>
      <c r="B10" s="32" t="s">
        <v>10</v>
      </c>
      <c r="C10" s="48">
        <v>2050.5828594603427</v>
      </c>
      <c r="D10" s="21">
        <f t="shared" si="0"/>
        <v>6.4190482105281346</v>
      </c>
      <c r="E10" s="50">
        <v>241.39923266275477</v>
      </c>
      <c r="F10" s="21">
        <f t="shared" si="1"/>
        <v>13.234578327940607</v>
      </c>
      <c r="G10" s="50">
        <f t="shared" si="2"/>
        <v>2291.9820921230976</v>
      </c>
      <c r="H10" s="43">
        <f t="shared" si="3"/>
        <v>6.7871802178088974</v>
      </c>
    </row>
    <row r="11" spans="1:8" x14ac:dyDescent="0.2">
      <c r="A11" s="32"/>
      <c r="B11" s="32" t="s">
        <v>7</v>
      </c>
      <c r="C11" s="48">
        <v>128.82650869427877</v>
      </c>
      <c r="D11" s="21">
        <f t="shared" si="0"/>
        <v>0.40327244826391767</v>
      </c>
      <c r="E11" s="50">
        <v>20.2767467417464</v>
      </c>
      <c r="F11" s="21">
        <f t="shared" si="1"/>
        <v>1.1116613339213042</v>
      </c>
      <c r="G11" s="50">
        <f t="shared" si="2"/>
        <v>149.10325543602517</v>
      </c>
      <c r="H11" s="43">
        <f t="shared" si="3"/>
        <v>0.44153515386713804</v>
      </c>
    </row>
    <row r="12" spans="1:8" x14ac:dyDescent="0.2">
      <c r="A12" s="32"/>
      <c r="B12" s="32" t="s">
        <v>11</v>
      </c>
      <c r="C12" s="48">
        <v>2696.2590646237827</v>
      </c>
      <c r="D12" s="21">
        <f t="shared" si="0"/>
        <v>8.440242657859919</v>
      </c>
      <c r="E12" s="50">
        <v>345.65112206664156</v>
      </c>
      <c r="F12" s="21">
        <f t="shared" si="1"/>
        <v>18.950130034267211</v>
      </c>
      <c r="G12" s="50">
        <f t="shared" si="2"/>
        <v>3041.9101866904243</v>
      </c>
      <c r="H12" s="43">
        <f t="shared" si="3"/>
        <v>9.0079205742536672</v>
      </c>
    </row>
    <row r="13" spans="1:8" x14ac:dyDescent="0.2">
      <c r="A13" s="32"/>
      <c r="B13" s="32" t="s">
        <v>12</v>
      </c>
      <c r="C13" s="48">
        <v>649.70825272877994</v>
      </c>
      <c r="D13" s="21">
        <f t="shared" si="0"/>
        <v>2.0338161795332668</v>
      </c>
      <c r="E13" s="50">
        <v>52.117385961847198</v>
      </c>
      <c r="F13" s="21">
        <f t="shared" si="1"/>
        <v>2.8573066250098318</v>
      </c>
      <c r="G13" s="50">
        <f t="shared" si="2"/>
        <v>701.8256386906271</v>
      </c>
      <c r="H13" s="43">
        <f t="shared" si="3"/>
        <v>2.0782959463962016</v>
      </c>
    </row>
    <row r="14" spans="1:8" x14ac:dyDescent="0.2">
      <c r="A14" s="32"/>
      <c r="B14" s="32" t="s">
        <v>13</v>
      </c>
      <c r="C14" s="48">
        <v>2807.9319749505021</v>
      </c>
      <c r="D14" s="21">
        <f t="shared" si="0"/>
        <v>8.7898182879741036</v>
      </c>
      <c r="E14" s="50">
        <v>146.65472117237468</v>
      </c>
      <c r="F14" s="21">
        <f t="shared" si="1"/>
        <v>8.040263314463898</v>
      </c>
      <c r="G14" s="50">
        <f t="shared" si="2"/>
        <v>2954.5866961228767</v>
      </c>
      <c r="H14" s="43">
        <f t="shared" si="3"/>
        <v>8.7493320496020335</v>
      </c>
    </row>
    <row r="15" spans="1:8" x14ac:dyDescent="0.2">
      <c r="A15" s="32"/>
      <c r="B15" s="33" t="s">
        <v>19</v>
      </c>
      <c r="C15" s="49">
        <v>2994.0586861136721</v>
      </c>
      <c r="D15" s="21">
        <f t="shared" si="0"/>
        <v>9.3724605970675583</v>
      </c>
      <c r="E15" s="50">
        <v>144.12638202360259</v>
      </c>
      <c r="F15" s="21">
        <f t="shared" si="1"/>
        <v>7.9016485304195347</v>
      </c>
      <c r="G15" s="50">
        <f t="shared" si="2"/>
        <v>3138.1850681372748</v>
      </c>
      <c r="H15" s="43">
        <f t="shared" si="3"/>
        <v>9.2930165935784412</v>
      </c>
    </row>
    <row r="16" spans="1:8" x14ac:dyDescent="0.2">
      <c r="A16" s="15" t="s">
        <v>2</v>
      </c>
      <c r="B16" s="16"/>
      <c r="C16" s="46">
        <f>SUM(C6:C15)</f>
        <v>31945.278991628395</v>
      </c>
      <c r="D16" s="22">
        <f t="shared" si="0"/>
        <v>100</v>
      </c>
      <c r="E16" s="46">
        <f>SUM(E6:E15)</f>
        <v>1824.0039590314486</v>
      </c>
      <c r="F16" s="22">
        <f t="shared" si="1"/>
        <v>100</v>
      </c>
      <c r="G16" s="46">
        <f>SUM(G6:G15)</f>
        <v>33769.282950659843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A4" sqref="A4:A37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44</v>
      </c>
    </row>
    <row r="2" spans="1:8" x14ac:dyDescent="0.2">
      <c r="A2" s="3" t="s">
        <v>89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58</v>
      </c>
      <c r="B6" s="10" t="s">
        <v>59</v>
      </c>
      <c r="C6" s="45">
        <v>106.96297932025503</v>
      </c>
      <c r="D6" s="21">
        <f t="shared" ref="D6:D37" si="0">C6/$C$37*100</f>
        <v>1.1832643658072592</v>
      </c>
      <c r="E6" s="45">
        <v>17.5536290190717</v>
      </c>
      <c r="F6" s="21">
        <f t="shared" ref="F6:F37" si="1">E6/$E$37*100</f>
        <v>4.6374588581354619</v>
      </c>
      <c r="G6" s="45">
        <f>C6+E6</f>
        <v>124.51660833932672</v>
      </c>
      <c r="H6" s="21">
        <f t="shared" ref="H6:H37" si="2">G6/$G$37*100</f>
        <v>1.3220891802896126</v>
      </c>
    </row>
    <row r="7" spans="1:8" x14ac:dyDescent="0.2">
      <c r="A7" s="10"/>
      <c r="B7" s="10" t="s">
        <v>60</v>
      </c>
      <c r="C7" s="45">
        <v>43.155430452315507</v>
      </c>
      <c r="D7" s="21">
        <f t="shared" si="0"/>
        <v>0.47740146515934423</v>
      </c>
      <c r="E7" s="45">
        <v>7.7717310924369798</v>
      </c>
      <c r="F7" s="21">
        <f t="shared" si="1"/>
        <v>2.0531984103407153</v>
      </c>
      <c r="G7" s="45">
        <f t="shared" ref="G7:G36" si="3">C7+E7</f>
        <v>50.927161544752487</v>
      </c>
      <c r="H7" s="21">
        <f t="shared" si="2"/>
        <v>0.54073308098541617</v>
      </c>
    </row>
    <row r="8" spans="1:8" x14ac:dyDescent="0.2">
      <c r="A8" s="10"/>
      <c r="B8" s="10" t="s">
        <v>61</v>
      </c>
      <c r="C8" s="45">
        <v>256.29497410097287</v>
      </c>
      <c r="D8" s="21">
        <f t="shared" si="0"/>
        <v>2.8352305808646063</v>
      </c>
      <c r="E8" s="45">
        <v>6.2591814574314597</v>
      </c>
      <c r="F8" s="21">
        <f t="shared" si="1"/>
        <v>1.6536008857715847</v>
      </c>
      <c r="G8" s="45">
        <f t="shared" si="3"/>
        <v>262.55415555840432</v>
      </c>
      <c r="H8" s="21">
        <f t="shared" si="2"/>
        <v>2.7877406310159629</v>
      </c>
    </row>
    <row r="9" spans="1:8" x14ac:dyDescent="0.2">
      <c r="A9" s="10"/>
      <c r="B9" s="10" t="s">
        <v>62</v>
      </c>
      <c r="C9" s="45">
        <v>159.67854129561087</v>
      </c>
      <c r="D9" s="21">
        <f t="shared" si="0"/>
        <v>1.7664235710326766</v>
      </c>
      <c r="E9" s="45">
        <v>6.1404147115638397</v>
      </c>
      <c r="F9" s="21">
        <f t="shared" si="1"/>
        <v>1.6222241318777142</v>
      </c>
      <c r="G9" s="45">
        <f t="shared" si="3"/>
        <v>165.81895600717471</v>
      </c>
      <c r="H9" s="21">
        <f t="shared" si="2"/>
        <v>1.760628164771215</v>
      </c>
    </row>
    <row r="10" spans="1:8" x14ac:dyDescent="0.2">
      <c r="A10" s="10"/>
      <c r="B10" s="10" t="s">
        <v>90</v>
      </c>
      <c r="C10" s="45">
        <v>34.821482080324571</v>
      </c>
      <c r="D10" s="21">
        <f t="shared" si="0"/>
        <v>0.38520822037762453</v>
      </c>
      <c r="E10" s="45">
        <v>4.3980756132756103</v>
      </c>
      <c r="F10" s="21">
        <f t="shared" si="1"/>
        <v>1.1619189792250231</v>
      </c>
      <c r="G10" s="45">
        <f t="shared" si="3"/>
        <v>39.21955769360018</v>
      </c>
      <c r="H10" s="21">
        <f t="shared" si="2"/>
        <v>0.41642439168555823</v>
      </c>
    </row>
    <row r="11" spans="1:8" x14ac:dyDescent="0.2">
      <c r="A11" s="10"/>
      <c r="B11" s="10" t="s">
        <v>63</v>
      </c>
      <c r="C11" s="45">
        <v>86.004463988407778</v>
      </c>
      <c r="D11" s="21">
        <f t="shared" si="0"/>
        <v>0.95141345337008265</v>
      </c>
      <c r="E11" s="45">
        <v>4.3444122612681397</v>
      </c>
      <c r="F11" s="21">
        <f t="shared" si="1"/>
        <v>1.1477417633995148</v>
      </c>
      <c r="G11" s="45">
        <f t="shared" si="3"/>
        <v>90.348876249675925</v>
      </c>
      <c r="H11" s="21">
        <f t="shared" si="2"/>
        <v>0.95930393008701498</v>
      </c>
    </row>
    <row r="12" spans="1:8" x14ac:dyDescent="0.2">
      <c r="A12" s="10"/>
      <c r="B12" s="10" t="s">
        <v>64</v>
      </c>
      <c r="C12" s="45">
        <v>92.97053456222109</v>
      </c>
      <c r="D12" s="21">
        <f t="shared" si="0"/>
        <v>1.0284747238402381</v>
      </c>
      <c r="E12" s="45">
        <v>5.7361603896103901</v>
      </c>
      <c r="F12" s="21">
        <f t="shared" si="1"/>
        <v>1.5154249746068313</v>
      </c>
      <c r="G12" s="45">
        <f t="shared" si="3"/>
        <v>98.70669495183148</v>
      </c>
      <c r="H12" s="21">
        <f t="shared" si="2"/>
        <v>1.0480453584339042</v>
      </c>
    </row>
    <row r="13" spans="1:8" x14ac:dyDescent="0.2">
      <c r="A13" s="10"/>
      <c r="B13" s="10" t="s">
        <v>65</v>
      </c>
      <c r="C13" s="45">
        <v>211.75118849838151</v>
      </c>
      <c r="D13" s="21">
        <f t="shared" si="0"/>
        <v>2.3424706132883863</v>
      </c>
      <c r="E13" s="45">
        <v>6.8799608687494098</v>
      </c>
      <c r="F13" s="21">
        <f t="shared" si="1"/>
        <v>1.8176033821691522</v>
      </c>
      <c r="G13" s="45">
        <f t="shared" si="3"/>
        <v>218.63114936713092</v>
      </c>
      <c r="H13" s="21">
        <f t="shared" si="2"/>
        <v>2.3213760871550648</v>
      </c>
    </row>
    <row r="14" spans="1:8" x14ac:dyDescent="0.2">
      <c r="A14" s="10"/>
      <c r="B14" s="10" t="s">
        <v>66</v>
      </c>
      <c r="C14" s="45">
        <v>370.45982761837189</v>
      </c>
      <c r="D14" s="21">
        <f t="shared" si="0"/>
        <v>4.0981647647590433</v>
      </c>
      <c r="E14" s="45">
        <v>6.0949123376623398</v>
      </c>
      <c r="F14" s="21">
        <f t="shared" si="1"/>
        <v>1.6102029488684093</v>
      </c>
      <c r="G14" s="45">
        <f t="shared" si="3"/>
        <v>376.55473995603421</v>
      </c>
      <c r="H14" s="21">
        <f t="shared" si="2"/>
        <v>3.9981730479355382</v>
      </c>
    </row>
    <row r="15" spans="1:8" x14ac:dyDescent="0.2">
      <c r="A15" s="10"/>
      <c r="B15" s="10" t="s">
        <v>67</v>
      </c>
      <c r="C15" s="45">
        <v>8.3770416836928803</v>
      </c>
      <c r="D15" s="21">
        <f t="shared" si="0"/>
        <v>9.2669959066097152E-2</v>
      </c>
      <c r="E15" s="45">
        <v>0.58605974025973995</v>
      </c>
      <c r="F15" s="21">
        <f t="shared" si="1"/>
        <v>0.15482997452613523</v>
      </c>
      <c r="G15" s="45">
        <f t="shared" si="3"/>
        <v>8.9631014239526206</v>
      </c>
      <c r="H15" s="21">
        <f t="shared" si="2"/>
        <v>9.5168183365170633E-2</v>
      </c>
    </row>
    <row r="16" spans="1:8" x14ac:dyDescent="0.2">
      <c r="A16" s="10"/>
      <c r="B16" s="10" t="s">
        <v>68</v>
      </c>
      <c r="C16" s="45">
        <v>351.42085831446963</v>
      </c>
      <c r="D16" s="21">
        <f t="shared" si="0"/>
        <v>3.8875485863188848</v>
      </c>
      <c r="E16" s="45">
        <v>19.240377316605901</v>
      </c>
      <c r="F16" s="21">
        <f t="shared" si="1"/>
        <v>5.0830775860546966</v>
      </c>
      <c r="G16" s="45">
        <f t="shared" si="3"/>
        <v>370.66123563107556</v>
      </c>
      <c r="H16" s="21">
        <f t="shared" si="2"/>
        <v>3.9355971521900948</v>
      </c>
    </row>
    <row r="17" spans="1:8" x14ac:dyDescent="0.2">
      <c r="A17" s="10"/>
      <c r="B17" s="10" t="s">
        <v>69</v>
      </c>
      <c r="C17" s="45">
        <v>131.79670289468913</v>
      </c>
      <c r="D17" s="21">
        <f t="shared" si="0"/>
        <v>1.457984276964138</v>
      </c>
      <c r="E17" s="45">
        <v>10.680172363715601</v>
      </c>
      <c r="F17" s="21">
        <f t="shared" si="1"/>
        <v>2.8215738113591358</v>
      </c>
      <c r="G17" s="45">
        <f t="shared" si="3"/>
        <v>142.47687525840473</v>
      </c>
      <c r="H17" s="21">
        <f t="shared" si="2"/>
        <v>1.5127872316219904</v>
      </c>
    </row>
    <row r="18" spans="1:8" x14ac:dyDescent="0.2">
      <c r="A18" s="10"/>
      <c r="B18" s="10" t="s">
        <v>70</v>
      </c>
      <c r="C18" s="45">
        <v>95.514416636535586</v>
      </c>
      <c r="D18" s="21">
        <f t="shared" si="0"/>
        <v>1.0566160960091993</v>
      </c>
      <c r="E18" s="45">
        <v>8.2720318473176704</v>
      </c>
      <c r="F18" s="21">
        <f t="shared" si="1"/>
        <v>2.1853718865451253</v>
      </c>
      <c r="G18" s="45">
        <f t="shared" si="3"/>
        <v>103.78644848385326</v>
      </c>
      <c r="H18" s="21">
        <f t="shared" si="2"/>
        <v>1.1019810323395258</v>
      </c>
    </row>
    <row r="19" spans="1:8" x14ac:dyDescent="0.2">
      <c r="A19" s="10"/>
      <c r="B19" s="10" t="s">
        <v>71</v>
      </c>
      <c r="C19" s="45">
        <v>3145.6544547061667</v>
      </c>
      <c r="D19" s="21">
        <f t="shared" si="0"/>
        <v>34.798402653429356</v>
      </c>
      <c r="E19" s="45">
        <v>63.284147749469398</v>
      </c>
      <c r="F19" s="21">
        <f t="shared" si="1"/>
        <v>16.718915002787863</v>
      </c>
      <c r="G19" s="45">
        <f t="shared" si="3"/>
        <v>3208.9386024556361</v>
      </c>
      <c r="H19" s="21">
        <f t="shared" si="2"/>
        <v>34.0717841828682</v>
      </c>
    </row>
    <row r="20" spans="1:8" x14ac:dyDescent="0.2">
      <c r="A20" s="10"/>
      <c r="B20" s="10" t="s">
        <v>72</v>
      </c>
      <c r="C20" s="45">
        <v>130.75816382926246</v>
      </c>
      <c r="D20" s="21">
        <f t="shared" si="0"/>
        <v>1.4464955705310569</v>
      </c>
      <c r="E20" s="45">
        <v>4.4934432806324098</v>
      </c>
      <c r="F20" s="21">
        <f t="shared" si="1"/>
        <v>1.187113976412385</v>
      </c>
      <c r="G20" s="45">
        <f t="shared" si="3"/>
        <v>135.25160710989488</v>
      </c>
      <c r="H20" s="21">
        <f t="shared" si="2"/>
        <v>1.4360709688580371</v>
      </c>
    </row>
    <row r="21" spans="1:8" x14ac:dyDescent="0.2">
      <c r="A21" s="10"/>
      <c r="B21" s="10" t="s">
        <v>73</v>
      </c>
      <c r="C21" s="45">
        <v>243.52689472393263</v>
      </c>
      <c r="D21" s="21">
        <f t="shared" si="0"/>
        <v>2.6939853253317017</v>
      </c>
      <c r="E21" s="45">
        <v>16.753057732566699</v>
      </c>
      <c r="F21" s="21">
        <f t="shared" si="1"/>
        <v>4.4259574984942258</v>
      </c>
      <c r="G21" s="45">
        <f t="shared" si="3"/>
        <v>260.2799524564993</v>
      </c>
      <c r="H21" s="21">
        <f t="shared" si="2"/>
        <v>2.7635936569302575</v>
      </c>
    </row>
    <row r="22" spans="1:8" x14ac:dyDescent="0.2">
      <c r="A22" s="10"/>
      <c r="B22" s="10" t="s">
        <v>74</v>
      </c>
      <c r="C22" s="45">
        <v>14.742362429854101</v>
      </c>
      <c r="D22" s="21">
        <f t="shared" si="0"/>
        <v>0.1630855109115194</v>
      </c>
      <c r="E22" s="45">
        <v>0.19547368421052599</v>
      </c>
      <c r="F22" s="21">
        <f t="shared" si="1"/>
        <v>5.1641809644580081E-2</v>
      </c>
      <c r="G22" s="45">
        <f t="shared" si="3"/>
        <v>14.937836114064627</v>
      </c>
      <c r="H22" s="21">
        <f t="shared" si="2"/>
        <v>0.15860656475258972</v>
      </c>
    </row>
    <row r="23" spans="1:8" x14ac:dyDescent="0.2">
      <c r="A23" s="10"/>
      <c r="B23" s="10" t="s">
        <v>75</v>
      </c>
      <c r="C23" s="45">
        <v>10.566442843781919</v>
      </c>
      <c r="D23" s="21">
        <f t="shared" si="0"/>
        <v>0.116889931169098</v>
      </c>
      <c r="E23" s="45">
        <v>2.1039522556391002</v>
      </c>
      <c r="F23" s="21">
        <f t="shared" si="1"/>
        <v>0.55583902419305065</v>
      </c>
      <c r="G23" s="45">
        <f t="shared" si="3"/>
        <v>12.67039509942102</v>
      </c>
      <c r="H23" s="21">
        <f t="shared" si="2"/>
        <v>0.13453138897976538</v>
      </c>
    </row>
    <row r="24" spans="1:8" x14ac:dyDescent="0.2">
      <c r="A24" s="10"/>
      <c r="B24" s="10" t="s">
        <v>76</v>
      </c>
      <c r="C24" s="45">
        <v>5.0538138038314786</v>
      </c>
      <c r="D24" s="21">
        <f t="shared" si="0"/>
        <v>5.5907172963031194E-2</v>
      </c>
      <c r="E24" s="45">
        <v>0</v>
      </c>
      <c r="F24" s="21">
        <f t="shared" si="1"/>
        <v>0</v>
      </c>
      <c r="G24" s="45">
        <f t="shared" si="3"/>
        <v>5.0538138038314786</v>
      </c>
      <c r="H24" s="21">
        <f t="shared" si="2"/>
        <v>5.3660251739555354E-2</v>
      </c>
    </row>
    <row r="25" spans="1:8" x14ac:dyDescent="0.2">
      <c r="A25" s="10"/>
      <c r="B25" s="10" t="s">
        <v>77</v>
      </c>
      <c r="C25" s="45">
        <v>301.21385160967918</v>
      </c>
      <c r="D25" s="21">
        <f t="shared" si="0"/>
        <v>3.3321399549853066</v>
      </c>
      <c r="E25" s="45">
        <v>14.9664554047775</v>
      </c>
      <c r="F25" s="21">
        <f t="shared" si="1"/>
        <v>3.9539585299635807</v>
      </c>
      <c r="G25" s="45">
        <f t="shared" si="3"/>
        <v>316.18030701445667</v>
      </c>
      <c r="H25" s="21">
        <f t="shared" si="2"/>
        <v>3.3571309763376855</v>
      </c>
    </row>
    <row r="26" spans="1:8" x14ac:dyDescent="0.2">
      <c r="A26" s="10"/>
      <c r="B26" s="10" t="s">
        <v>78</v>
      </c>
      <c r="C26" s="45">
        <v>599.78686375992311</v>
      </c>
      <c r="D26" s="21">
        <f t="shared" si="0"/>
        <v>6.6350659590501602</v>
      </c>
      <c r="E26" s="45">
        <v>36.171366511236599</v>
      </c>
      <c r="F26" s="21">
        <f t="shared" si="1"/>
        <v>9.5560424488946758</v>
      </c>
      <c r="G26" s="45">
        <f t="shared" si="3"/>
        <v>635.95823027115966</v>
      </c>
      <c r="H26" s="21">
        <f t="shared" si="2"/>
        <v>6.7524606281142834</v>
      </c>
    </row>
    <row r="27" spans="1:8" x14ac:dyDescent="0.2">
      <c r="A27" s="10"/>
      <c r="B27" s="10" t="s">
        <v>79</v>
      </c>
      <c r="C27" s="45">
        <v>1.0935046511627899</v>
      </c>
      <c r="D27" s="21">
        <f t="shared" si="0"/>
        <v>1.2096756240225694E-2</v>
      </c>
      <c r="E27" s="45">
        <v>0</v>
      </c>
      <c r="F27" s="21">
        <f t="shared" si="1"/>
        <v>0</v>
      </c>
      <c r="G27" s="45">
        <f t="shared" si="3"/>
        <v>1.0935046511627899</v>
      </c>
      <c r="H27" s="21">
        <f t="shared" si="2"/>
        <v>1.1610585022994764E-2</v>
      </c>
    </row>
    <row r="28" spans="1:8" x14ac:dyDescent="0.2">
      <c r="A28" s="10"/>
      <c r="B28" s="10" t="s">
        <v>80</v>
      </c>
      <c r="C28" s="45">
        <v>135.48386504856339</v>
      </c>
      <c r="D28" s="21">
        <f t="shared" si="0"/>
        <v>1.4987730397244736</v>
      </c>
      <c r="E28" s="45">
        <v>10.5149589737344</v>
      </c>
      <c r="F28" s="21">
        <f t="shared" si="1"/>
        <v>2.7779264095587175</v>
      </c>
      <c r="G28" s="45">
        <f t="shared" si="3"/>
        <v>145.99882402229778</v>
      </c>
      <c r="H28" s="21">
        <f t="shared" si="2"/>
        <v>1.5501824868925818</v>
      </c>
    </row>
    <row r="29" spans="1:8" x14ac:dyDescent="0.2">
      <c r="A29" s="10"/>
      <c r="B29" s="10" t="s">
        <v>81</v>
      </c>
      <c r="C29" s="45">
        <v>796.90157454784401</v>
      </c>
      <c r="D29" s="21">
        <f t="shared" si="0"/>
        <v>8.8156223976794212</v>
      </c>
      <c r="E29" s="45">
        <v>44.125509392241703</v>
      </c>
      <c r="F29" s="21">
        <f t="shared" si="1"/>
        <v>11.657431872262071</v>
      </c>
      <c r="G29" s="45">
        <f t="shared" si="3"/>
        <v>841.02708394008573</v>
      </c>
      <c r="H29" s="21">
        <f t="shared" si="2"/>
        <v>8.9298353274896431</v>
      </c>
    </row>
    <row r="30" spans="1:8" x14ac:dyDescent="0.2">
      <c r="A30" s="10"/>
      <c r="B30" s="10" t="s">
        <v>82</v>
      </c>
      <c r="C30" s="45">
        <v>11.069388643421259</v>
      </c>
      <c r="D30" s="21">
        <f t="shared" si="0"/>
        <v>0.12245370516293791</v>
      </c>
      <c r="E30" s="45">
        <v>0.57897368421052597</v>
      </c>
      <c r="F30" s="21">
        <f t="shared" si="1"/>
        <v>0.15295792326203658</v>
      </c>
      <c r="G30" s="45">
        <f t="shared" si="3"/>
        <v>11.648362327631785</v>
      </c>
      <c r="H30" s="21">
        <f t="shared" si="2"/>
        <v>0.12367967620421601</v>
      </c>
    </row>
    <row r="31" spans="1:8" x14ac:dyDescent="0.2">
      <c r="A31" s="10"/>
      <c r="B31" s="10" t="s">
        <v>83</v>
      </c>
      <c r="C31" s="45">
        <v>5.4086322463768104</v>
      </c>
      <c r="D31" s="21">
        <f t="shared" si="0"/>
        <v>5.983230689313683E-2</v>
      </c>
      <c r="E31" s="45">
        <v>0</v>
      </c>
      <c r="F31" s="21">
        <f t="shared" si="1"/>
        <v>0</v>
      </c>
      <c r="G31" s="45">
        <f t="shared" si="3"/>
        <v>5.4086322463768104</v>
      </c>
      <c r="H31" s="21">
        <f t="shared" si="2"/>
        <v>5.7427633698579013E-2</v>
      </c>
    </row>
    <row r="32" spans="1:8" x14ac:dyDescent="0.2">
      <c r="A32" s="10"/>
      <c r="B32" s="10" t="s">
        <v>84</v>
      </c>
      <c r="C32" s="45">
        <v>338.43208661102807</v>
      </c>
      <c r="D32" s="21">
        <f t="shared" si="0"/>
        <v>3.7438619499708858</v>
      </c>
      <c r="E32" s="45">
        <v>9.2334661735521451</v>
      </c>
      <c r="F32" s="21">
        <f t="shared" si="1"/>
        <v>2.4393713374773154</v>
      </c>
      <c r="G32" s="45">
        <f t="shared" si="3"/>
        <v>347.6655527845802</v>
      </c>
      <c r="H32" s="21">
        <f t="shared" si="2"/>
        <v>3.6914341936081203</v>
      </c>
    </row>
    <row r="33" spans="1:8" x14ac:dyDescent="0.2">
      <c r="A33" s="10"/>
      <c r="B33" s="10" t="s">
        <v>85</v>
      </c>
      <c r="C33" s="45">
        <v>711.30918699703898</v>
      </c>
      <c r="D33" s="21">
        <f t="shared" si="0"/>
        <v>7.8687674875333835</v>
      </c>
      <c r="E33" s="45">
        <v>46.528624847391299</v>
      </c>
      <c r="F33" s="21">
        <f t="shared" si="1"/>
        <v>12.292306235990369</v>
      </c>
      <c r="G33" s="45">
        <f t="shared" si="3"/>
        <v>757.83781184443023</v>
      </c>
      <c r="H33" s="21">
        <f t="shared" si="2"/>
        <v>8.0465504547270257</v>
      </c>
    </row>
    <row r="34" spans="1:8" x14ac:dyDescent="0.2">
      <c r="A34" s="10"/>
      <c r="B34" s="10" t="s">
        <v>86</v>
      </c>
      <c r="C34" s="45">
        <v>180.33189991347152</v>
      </c>
      <c r="D34" s="21">
        <f t="shared" si="0"/>
        <v>1.9948987261008844</v>
      </c>
      <c r="E34" s="45">
        <v>6.2479253968253996</v>
      </c>
      <c r="F34" s="21">
        <f t="shared" si="1"/>
        <v>1.6506271691738048</v>
      </c>
      <c r="G34" s="45">
        <f t="shared" si="3"/>
        <v>186.57982531029691</v>
      </c>
      <c r="H34" s="21">
        <f t="shared" si="2"/>
        <v>1.9810623786896138</v>
      </c>
    </row>
    <row r="35" spans="1:8" x14ac:dyDescent="0.2">
      <c r="A35" s="10"/>
      <c r="B35" s="10" t="s">
        <v>87</v>
      </c>
      <c r="C35" s="45">
        <v>386.49408805841136</v>
      </c>
      <c r="D35" s="21">
        <f t="shared" si="0"/>
        <v>4.2755417332330223</v>
      </c>
      <c r="E35" s="45">
        <v>7.7668353001487702</v>
      </c>
      <c r="F35" s="21">
        <f t="shared" si="1"/>
        <v>2.0519050005683042</v>
      </c>
      <c r="G35" s="45">
        <f t="shared" si="3"/>
        <v>394.26092335856015</v>
      </c>
      <c r="H35" s="21">
        <f t="shared" si="2"/>
        <v>4.1861732979657154</v>
      </c>
    </row>
    <row r="36" spans="1:8" x14ac:dyDescent="0.2">
      <c r="A36" s="10"/>
      <c r="B36" s="10" t="s">
        <v>91</v>
      </c>
      <c r="C36" s="45">
        <v>72.616349863454502</v>
      </c>
      <c r="D36" s="21">
        <f t="shared" si="0"/>
        <v>0.8033091422327977</v>
      </c>
      <c r="E36" s="45">
        <v>11.596960104807501</v>
      </c>
      <c r="F36" s="21">
        <f t="shared" si="1"/>
        <v>3.0637781684375147</v>
      </c>
      <c r="G36" s="45">
        <f t="shared" si="3"/>
        <v>84.213309968261996</v>
      </c>
      <c r="H36" s="21">
        <f t="shared" si="2"/>
        <v>0.89415787524506696</v>
      </c>
    </row>
    <row r="37" spans="1:8" x14ac:dyDescent="0.2">
      <c r="A37" s="15" t="s">
        <v>2</v>
      </c>
      <c r="B37" s="20"/>
      <c r="C37" s="46">
        <f>SUM(C6:C36)</f>
        <v>9039.6518657334545</v>
      </c>
      <c r="D37" s="22">
        <f t="shared" si="0"/>
        <v>100</v>
      </c>
      <c r="E37" s="46">
        <f>SUM(E6:E36)</f>
        <v>378.51826951041278</v>
      </c>
      <c r="F37" s="22">
        <f t="shared" si="1"/>
        <v>100</v>
      </c>
      <c r="G37" s="46">
        <f>SUM(G6:G36)</f>
        <v>9418.1701352438649</v>
      </c>
      <c r="H37" s="22">
        <f t="shared" si="2"/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I10" sqref="I10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46</v>
      </c>
    </row>
    <row r="2" spans="1:8" x14ac:dyDescent="0.2">
      <c r="A2" s="3" t="s">
        <v>53</v>
      </c>
    </row>
    <row r="4" spans="1:8" x14ac:dyDescent="0.2">
      <c r="A4" s="37" t="s">
        <v>0</v>
      </c>
      <c r="B4" s="3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2" t="s">
        <v>35</v>
      </c>
      <c r="B6" s="32" t="s">
        <v>41</v>
      </c>
      <c r="C6" s="26">
        <v>2472.0108058094052</v>
      </c>
      <c r="D6" s="21">
        <f>C6/$C$16*100</f>
        <v>6.2496136822157231</v>
      </c>
      <c r="E6" s="42">
        <v>1.38913333333333</v>
      </c>
      <c r="F6" s="21">
        <f>E6/$E$16*100</f>
        <v>2.491435170272148</v>
      </c>
      <c r="G6" s="42">
        <f>C6+E6</f>
        <v>2473.3999391427383</v>
      </c>
      <c r="H6" s="43">
        <f>G6/$G$16*100</f>
        <v>6.2443235953643965</v>
      </c>
    </row>
    <row r="7" spans="1:8" x14ac:dyDescent="0.2">
      <c r="A7" s="32"/>
      <c r="B7" s="32" t="s">
        <v>8</v>
      </c>
      <c r="C7" s="28">
        <v>1201.524157651319</v>
      </c>
      <c r="D7" s="21">
        <f t="shared" ref="D7:D16" si="0">C7/$C$16*100</f>
        <v>3.0376330870089903</v>
      </c>
      <c r="E7" s="42">
        <v>7.0793611111111101</v>
      </c>
      <c r="F7" s="21">
        <f t="shared" ref="F7:F16" si="1">E7/$E$16*100</f>
        <v>12.696959198981983</v>
      </c>
      <c r="G7" s="42">
        <f t="shared" ref="G7:G15" si="2">C7+E7</f>
        <v>1208.6035187624302</v>
      </c>
      <c r="H7" s="43">
        <f t="shared" ref="H7:H16" si="3">G7/$G$16*100</f>
        <v>3.0512297466395113</v>
      </c>
    </row>
    <row r="8" spans="1:8" x14ac:dyDescent="0.2">
      <c r="A8" s="32"/>
      <c r="B8" s="32" t="s">
        <v>9</v>
      </c>
      <c r="C8" s="28">
        <v>578.70774219388431</v>
      </c>
      <c r="D8" s="21">
        <f t="shared" si="0"/>
        <v>1.4630598762430815</v>
      </c>
      <c r="E8" s="42">
        <v>2.6065190476190501</v>
      </c>
      <c r="F8" s="21">
        <f t="shared" si="1"/>
        <v>4.6748379521205408</v>
      </c>
      <c r="G8" s="42">
        <f t="shared" si="2"/>
        <v>581.31426124150335</v>
      </c>
      <c r="H8" s="43">
        <f t="shared" si="3"/>
        <v>1.467580838968664</v>
      </c>
    </row>
    <row r="9" spans="1:8" x14ac:dyDescent="0.2">
      <c r="A9" s="32"/>
      <c r="B9" s="32" t="s">
        <v>5</v>
      </c>
      <c r="C9" s="28">
        <v>27908.912659577276</v>
      </c>
      <c r="D9" s="21">
        <f t="shared" si="0"/>
        <v>70.55791261233901</v>
      </c>
      <c r="E9" s="42">
        <v>20.979852380952398</v>
      </c>
      <c r="F9" s="21">
        <f t="shared" si="1"/>
        <v>37.627735822591632</v>
      </c>
      <c r="G9" s="42">
        <f t="shared" si="2"/>
        <v>27929.892511958227</v>
      </c>
      <c r="H9" s="43">
        <f t="shared" si="3"/>
        <v>70.511559440265458</v>
      </c>
    </row>
    <row r="10" spans="1:8" x14ac:dyDescent="0.2">
      <c r="A10" s="32"/>
      <c r="B10" s="32" t="s">
        <v>10</v>
      </c>
      <c r="C10" s="28">
        <v>1983.5645599601769</v>
      </c>
      <c r="D10" s="35">
        <f t="shared" si="0"/>
        <v>5.014748392018606</v>
      </c>
      <c r="E10" s="42">
        <v>4.4742690476190425</v>
      </c>
      <c r="F10" s="21">
        <f t="shared" si="1"/>
        <v>8.0246805680987023</v>
      </c>
      <c r="G10" s="42">
        <f t="shared" si="2"/>
        <v>1988.038829007796</v>
      </c>
      <c r="H10" s="43">
        <f t="shared" si="3"/>
        <v>5.0189852324394293</v>
      </c>
    </row>
    <row r="11" spans="1:8" x14ac:dyDescent="0.2">
      <c r="A11" s="32"/>
      <c r="B11" s="32" t="s">
        <v>7</v>
      </c>
      <c r="C11" s="28">
        <v>48.966831128994947</v>
      </c>
      <c r="D11" s="21">
        <f t="shared" si="0"/>
        <v>0.12379548547252928</v>
      </c>
      <c r="E11" s="42">
        <v>0</v>
      </c>
      <c r="F11" s="21">
        <f t="shared" si="1"/>
        <v>0</v>
      </c>
      <c r="G11" s="42">
        <f t="shared" si="2"/>
        <v>48.966831128994947</v>
      </c>
      <c r="H11" s="43">
        <f t="shared" si="3"/>
        <v>0.12362122848397204</v>
      </c>
    </row>
    <row r="12" spans="1:8" x14ac:dyDescent="0.2">
      <c r="A12" s="32"/>
      <c r="B12" s="32" t="s">
        <v>11</v>
      </c>
      <c r="C12" s="28">
        <v>966.55521298877136</v>
      </c>
      <c r="D12" s="21">
        <f t="shared" si="0"/>
        <v>2.4435963910496334</v>
      </c>
      <c r="E12" s="42">
        <v>4.5082023809523797</v>
      </c>
      <c r="F12" s="21">
        <f t="shared" si="1"/>
        <v>8.0855406008130402</v>
      </c>
      <c r="G12" s="42">
        <f t="shared" si="2"/>
        <v>971.06341536972377</v>
      </c>
      <c r="H12" s="43">
        <f t="shared" si="3"/>
        <v>2.4515381039792188</v>
      </c>
    </row>
    <row r="13" spans="1:8" x14ac:dyDescent="0.2">
      <c r="A13" s="32"/>
      <c r="B13" s="32" t="s">
        <v>12</v>
      </c>
      <c r="C13" s="28">
        <v>1489.138514848647</v>
      </c>
      <c r="D13" s="21">
        <f t="shared" si="0"/>
        <v>3.7647652733723738</v>
      </c>
      <c r="E13" s="42">
        <v>2.4142222222222198</v>
      </c>
      <c r="F13" s="21">
        <f t="shared" si="1"/>
        <v>4.3299501991388167</v>
      </c>
      <c r="G13" s="42">
        <f t="shared" si="2"/>
        <v>1491.5527370708692</v>
      </c>
      <c r="H13" s="43">
        <f t="shared" si="3"/>
        <v>3.7655608389195834</v>
      </c>
    </row>
    <row r="14" spans="1:8" x14ac:dyDescent="0.2">
      <c r="A14" s="32"/>
      <c r="B14" s="32" t="s">
        <v>13</v>
      </c>
      <c r="C14" s="28">
        <v>2113.8103154193</v>
      </c>
      <c r="D14" s="21">
        <f t="shared" si="0"/>
        <v>5.3440291756846534</v>
      </c>
      <c r="E14" s="42">
        <v>9.5330412698412701</v>
      </c>
      <c r="F14" s="21">
        <f t="shared" si="1"/>
        <v>17.097677904212546</v>
      </c>
      <c r="G14" s="42">
        <f t="shared" si="2"/>
        <v>2123.3433566891413</v>
      </c>
      <c r="H14" s="43">
        <f t="shared" si="3"/>
        <v>5.3605738455017748</v>
      </c>
    </row>
    <row r="15" spans="1:8" x14ac:dyDescent="0.2">
      <c r="A15" s="32"/>
      <c r="B15" s="33" t="s">
        <v>19</v>
      </c>
      <c r="C15" s="28">
        <v>791.42699774156472</v>
      </c>
      <c r="D15" s="21">
        <f t="shared" si="0"/>
        <v>2.0008460245953903</v>
      </c>
      <c r="E15" s="42">
        <v>2.7717499999999999</v>
      </c>
      <c r="F15" s="21">
        <f t="shared" si="1"/>
        <v>4.9711825837705828</v>
      </c>
      <c r="G15" s="42">
        <f t="shared" si="2"/>
        <v>794.19874774156472</v>
      </c>
      <c r="H15" s="43">
        <f t="shared" si="3"/>
        <v>2.0050271294380084</v>
      </c>
    </row>
    <row r="16" spans="1:8" x14ac:dyDescent="0.2">
      <c r="A16" s="15" t="s">
        <v>2</v>
      </c>
      <c r="B16" s="34"/>
      <c r="C16" s="27">
        <f>SUM(C6:C15)</f>
        <v>39554.617797319341</v>
      </c>
      <c r="D16" s="22">
        <f t="shared" si="0"/>
        <v>100</v>
      </c>
      <c r="E16" s="27">
        <f>SUM(E6:E15)</f>
        <v>55.756350793650803</v>
      </c>
      <c r="F16" s="22">
        <f t="shared" si="1"/>
        <v>100</v>
      </c>
      <c r="G16" s="27">
        <f>SUM(G6:G15)</f>
        <v>39610.374148112984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tabSelected="1" workbookViewId="0">
      <selection activeCell="J14" sqref="J14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8" width="8.83203125" style="2" customWidth="1"/>
    <col min="9" max="16384" width="9.33203125" style="2"/>
  </cols>
  <sheetData>
    <row r="1" spans="1:8" x14ac:dyDescent="0.2">
      <c r="A1" s="1" t="s">
        <v>45</v>
      </c>
    </row>
    <row r="2" spans="1:8" x14ac:dyDescent="0.2">
      <c r="A2" s="3" t="s">
        <v>93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58</v>
      </c>
      <c r="B6" s="10" t="s">
        <v>59</v>
      </c>
      <c r="C6" s="45">
        <v>9.9259106178738428</v>
      </c>
      <c r="D6" s="21">
        <f t="shared" ref="D6:D37" si="0">C6/$C$37*100</f>
        <v>1.1440817826785532</v>
      </c>
      <c r="E6" s="45">
        <v>0</v>
      </c>
      <c r="F6" s="21">
        <f t="shared" ref="F6:F37" si="1">E6/$E$37*100</f>
        <v>0</v>
      </c>
      <c r="G6" s="45">
        <f>C6+E6</f>
        <v>9.9259106178738428</v>
      </c>
      <c r="H6" s="21">
        <f t="shared" ref="H6:H37" si="2">G6/$G$37*100</f>
        <v>1.141395334046033</v>
      </c>
    </row>
    <row r="7" spans="1:8" x14ac:dyDescent="0.2">
      <c r="A7" s="10"/>
      <c r="B7" s="10" t="s">
        <v>60</v>
      </c>
      <c r="C7" s="45">
        <v>0.28939130434782601</v>
      </c>
      <c r="D7" s="21">
        <f t="shared" si="0"/>
        <v>3.3355863468459514E-2</v>
      </c>
      <c r="E7" s="45">
        <v>0</v>
      </c>
      <c r="F7" s="21">
        <f t="shared" si="1"/>
        <v>0</v>
      </c>
      <c r="G7" s="45">
        <f t="shared" ref="G7:G36" si="3">C7+E7</f>
        <v>0.28939130434782601</v>
      </c>
      <c r="H7" s="21">
        <f t="shared" si="2"/>
        <v>3.3277539685004472E-2</v>
      </c>
    </row>
    <row r="8" spans="1:8" x14ac:dyDescent="0.2">
      <c r="A8" s="10"/>
      <c r="B8" s="10" t="s">
        <v>61</v>
      </c>
      <c r="C8" s="45">
        <v>0.24357129772318201</v>
      </c>
      <c r="D8" s="21">
        <f t="shared" si="0"/>
        <v>2.8074551065034432E-2</v>
      </c>
      <c r="E8" s="45">
        <v>0</v>
      </c>
      <c r="F8" s="21">
        <f t="shared" si="1"/>
        <v>0</v>
      </c>
      <c r="G8" s="45">
        <f t="shared" si="3"/>
        <v>0.24357129772318201</v>
      </c>
      <c r="H8" s="21">
        <f t="shared" si="2"/>
        <v>2.8008628470636766E-2</v>
      </c>
    </row>
    <row r="9" spans="1:8" x14ac:dyDescent="0.2">
      <c r="A9" s="10"/>
      <c r="B9" s="10" t="s">
        <v>62</v>
      </c>
      <c r="C9" s="45">
        <v>0</v>
      </c>
      <c r="D9" s="21">
        <f t="shared" si="0"/>
        <v>0</v>
      </c>
      <c r="E9" s="45">
        <v>0</v>
      </c>
      <c r="F9" s="21">
        <f t="shared" si="1"/>
        <v>0</v>
      </c>
      <c r="G9" s="45">
        <f t="shared" si="3"/>
        <v>0</v>
      </c>
      <c r="H9" s="21">
        <f t="shared" si="2"/>
        <v>0</v>
      </c>
    </row>
    <row r="10" spans="1:8" x14ac:dyDescent="0.2">
      <c r="A10" s="10"/>
      <c r="B10" s="10" t="s">
        <v>90</v>
      </c>
      <c r="C10" s="45">
        <v>0</v>
      </c>
      <c r="D10" s="21">
        <f t="shared" si="0"/>
        <v>0</v>
      </c>
      <c r="E10" s="45">
        <v>0</v>
      </c>
      <c r="F10" s="21">
        <f t="shared" si="1"/>
        <v>0</v>
      </c>
      <c r="G10" s="45">
        <f t="shared" si="3"/>
        <v>0</v>
      </c>
      <c r="H10" s="21">
        <f t="shared" si="2"/>
        <v>0</v>
      </c>
    </row>
    <row r="11" spans="1:8" x14ac:dyDescent="0.2">
      <c r="A11" s="10"/>
      <c r="B11" s="10" t="s">
        <v>63</v>
      </c>
      <c r="C11" s="45">
        <v>0</v>
      </c>
      <c r="D11" s="21">
        <f t="shared" si="0"/>
        <v>0</v>
      </c>
      <c r="E11" s="45">
        <v>0</v>
      </c>
      <c r="F11" s="21">
        <f t="shared" si="1"/>
        <v>0</v>
      </c>
      <c r="G11" s="45">
        <f t="shared" si="3"/>
        <v>0</v>
      </c>
      <c r="H11" s="21">
        <f t="shared" si="2"/>
        <v>0</v>
      </c>
    </row>
    <row r="12" spans="1:8" x14ac:dyDescent="0.2">
      <c r="A12" s="10"/>
      <c r="B12" s="10" t="s">
        <v>64</v>
      </c>
      <c r="C12" s="45">
        <v>0</v>
      </c>
      <c r="D12" s="21">
        <f t="shared" si="0"/>
        <v>0</v>
      </c>
      <c r="E12" s="45">
        <v>0</v>
      </c>
      <c r="F12" s="21">
        <f t="shared" si="1"/>
        <v>0</v>
      </c>
      <c r="G12" s="45">
        <f t="shared" si="3"/>
        <v>0</v>
      </c>
      <c r="H12" s="21">
        <f t="shared" si="2"/>
        <v>0</v>
      </c>
    </row>
    <row r="13" spans="1:8" x14ac:dyDescent="0.2">
      <c r="A13" s="10"/>
      <c r="B13" s="10" t="s">
        <v>65</v>
      </c>
      <c r="C13" s="45">
        <v>0</v>
      </c>
      <c r="D13" s="21">
        <f t="shared" si="0"/>
        <v>0</v>
      </c>
      <c r="E13" s="45">
        <v>0</v>
      </c>
      <c r="F13" s="21">
        <f t="shared" si="1"/>
        <v>0</v>
      </c>
      <c r="G13" s="45">
        <f t="shared" si="3"/>
        <v>0</v>
      </c>
      <c r="H13" s="21">
        <f t="shared" si="2"/>
        <v>0</v>
      </c>
    </row>
    <row r="14" spans="1:8" x14ac:dyDescent="0.2">
      <c r="A14" s="10"/>
      <c r="B14" s="10" t="s">
        <v>66</v>
      </c>
      <c r="C14" s="45">
        <v>0</v>
      </c>
      <c r="D14" s="21">
        <f t="shared" si="0"/>
        <v>0</v>
      </c>
      <c r="E14" s="45">
        <v>0</v>
      </c>
      <c r="F14" s="21">
        <f t="shared" si="1"/>
        <v>0</v>
      </c>
      <c r="G14" s="45">
        <f t="shared" si="3"/>
        <v>0</v>
      </c>
      <c r="H14" s="21">
        <f t="shared" si="2"/>
        <v>0</v>
      </c>
    </row>
    <row r="15" spans="1:8" x14ac:dyDescent="0.2">
      <c r="A15" s="10"/>
      <c r="B15" s="10" t="s">
        <v>67</v>
      </c>
      <c r="C15" s="45">
        <v>0</v>
      </c>
      <c r="D15" s="21">
        <f t="shared" si="0"/>
        <v>0</v>
      </c>
      <c r="E15" s="45">
        <v>0</v>
      </c>
      <c r="F15" s="21">
        <f t="shared" si="1"/>
        <v>0</v>
      </c>
      <c r="G15" s="45">
        <f t="shared" si="3"/>
        <v>0</v>
      </c>
      <c r="H15" s="21">
        <f t="shared" si="2"/>
        <v>0</v>
      </c>
    </row>
    <row r="16" spans="1:8" x14ac:dyDescent="0.2">
      <c r="A16" s="10"/>
      <c r="B16" s="10" t="s">
        <v>68</v>
      </c>
      <c r="C16" s="45">
        <v>0</v>
      </c>
      <c r="D16" s="21">
        <f t="shared" si="0"/>
        <v>0</v>
      </c>
      <c r="E16" s="45">
        <v>0</v>
      </c>
      <c r="F16" s="21">
        <f t="shared" si="1"/>
        <v>0</v>
      </c>
      <c r="G16" s="45">
        <f t="shared" si="3"/>
        <v>0</v>
      </c>
      <c r="H16" s="21">
        <f t="shared" si="2"/>
        <v>0</v>
      </c>
    </row>
    <row r="17" spans="1:8" x14ac:dyDescent="0.2">
      <c r="A17" s="10"/>
      <c r="B17" s="10" t="s">
        <v>69</v>
      </c>
      <c r="C17" s="45">
        <v>0</v>
      </c>
      <c r="D17" s="21">
        <f t="shared" si="0"/>
        <v>0</v>
      </c>
      <c r="E17" s="45">
        <v>0</v>
      </c>
      <c r="F17" s="21">
        <f t="shared" si="1"/>
        <v>0</v>
      </c>
      <c r="G17" s="45">
        <f t="shared" si="3"/>
        <v>0</v>
      </c>
      <c r="H17" s="21">
        <f t="shared" si="2"/>
        <v>0</v>
      </c>
    </row>
    <row r="18" spans="1:8" x14ac:dyDescent="0.2">
      <c r="A18" s="10"/>
      <c r="B18" s="10" t="s">
        <v>70</v>
      </c>
      <c r="C18" s="45">
        <v>0</v>
      </c>
      <c r="D18" s="21">
        <f t="shared" si="0"/>
        <v>0</v>
      </c>
      <c r="E18" s="45">
        <v>0</v>
      </c>
      <c r="F18" s="21">
        <f t="shared" si="1"/>
        <v>0</v>
      </c>
      <c r="G18" s="45">
        <f t="shared" si="3"/>
        <v>0</v>
      </c>
      <c r="H18" s="21">
        <f t="shared" si="2"/>
        <v>0</v>
      </c>
    </row>
    <row r="19" spans="1:8" x14ac:dyDescent="0.2">
      <c r="A19" s="10"/>
      <c r="B19" s="10" t="s">
        <v>71</v>
      </c>
      <c r="C19" s="45">
        <v>0.26433917664706202</v>
      </c>
      <c r="D19" s="21">
        <f t="shared" si="0"/>
        <v>3.0468301407587339E-2</v>
      </c>
      <c r="E19" s="45">
        <v>0</v>
      </c>
      <c r="F19" s="21">
        <f t="shared" si="1"/>
        <v>0</v>
      </c>
      <c r="G19" s="45">
        <f t="shared" si="3"/>
        <v>0.26433917664706202</v>
      </c>
      <c r="H19" s="21">
        <f t="shared" si="2"/>
        <v>3.0396757984826082E-2</v>
      </c>
    </row>
    <row r="20" spans="1:8" x14ac:dyDescent="0.2">
      <c r="A20" s="10"/>
      <c r="B20" s="10" t="s">
        <v>72</v>
      </c>
      <c r="C20" s="45">
        <v>700.24953967778026</v>
      </c>
      <c r="D20" s="21">
        <f t="shared" si="0"/>
        <v>80.712266361914715</v>
      </c>
      <c r="E20" s="45">
        <v>1.75028571428571</v>
      </c>
      <c r="F20" s="21">
        <f t="shared" si="1"/>
        <v>85.71428571428568</v>
      </c>
      <c r="G20" s="45">
        <f t="shared" si="3"/>
        <v>701.99982539206599</v>
      </c>
      <c r="H20" s="21">
        <f t="shared" si="2"/>
        <v>80.724011735586828</v>
      </c>
    </row>
    <row r="21" spans="1:8" x14ac:dyDescent="0.2">
      <c r="A21" s="10"/>
      <c r="B21" s="10" t="s">
        <v>73</v>
      </c>
      <c r="C21" s="45">
        <v>0</v>
      </c>
      <c r="D21" s="21">
        <f t="shared" si="0"/>
        <v>0</v>
      </c>
      <c r="E21" s="45">
        <v>0</v>
      </c>
      <c r="F21" s="21">
        <f t="shared" si="1"/>
        <v>0</v>
      </c>
      <c r="G21" s="45">
        <f t="shared" si="3"/>
        <v>0</v>
      </c>
      <c r="H21" s="21">
        <f t="shared" si="2"/>
        <v>0</v>
      </c>
    </row>
    <row r="22" spans="1:8" x14ac:dyDescent="0.2">
      <c r="A22" s="10"/>
      <c r="B22" s="10" t="s">
        <v>74</v>
      </c>
      <c r="C22" s="45">
        <v>0</v>
      </c>
      <c r="D22" s="21">
        <f t="shared" si="0"/>
        <v>0</v>
      </c>
      <c r="E22" s="45">
        <v>0</v>
      </c>
      <c r="F22" s="21">
        <f t="shared" si="1"/>
        <v>0</v>
      </c>
      <c r="G22" s="45">
        <f t="shared" si="3"/>
        <v>0</v>
      </c>
      <c r="H22" s="21">
        <f t="shared" si="2"/>
        <v>0</v>
      </c>
    </row>
    <row r="23" spans="1:8" x14ac:dyDescent="0.2">
      <c r="A23" s="10"/>
      <c r="B23" s="10" t="s">
        <v>75</v>
      </c>
      <c r="C23" s="45">
        <v>155.01104490326452</v>
      </c>
      <c r="D23" s="21">
        <f t="shared" si="0"/>
        <v>17.866906061842009</v>
      </c>
      <c r="E23" s="45">
        <v>0.29171428571428598</v>
      </c>
      <c r="F23" s="21">
        <f t="shared" si="1"/>
        <v>14.285714285714329</v>
      </c>
      <c r="G23" s="45">
        <f t="shared" si="3"/>
        <v>155.3027591889788</v>
      </c>
      <c r="H23" s="21">
        <f t="shared" si="2"/>
        <v>17.858496970905126</v>
      </c>
    </row>
    <row r="24" spans="1:8" x14ac:dyDescent="0.2">
      <c r="A24" s="10"/>
      <c r="B24" s="10" t="s">
        <v>76</v>
      </c>
      <c r="C24" s="45">
        <v>0.90228414651632693</v>
      </c>
      <c r="D24" s="21">
        <f t="shared" si="0"/>
        <v>0.10399920919800856</v>
      </c>
      <c r="E24" s="45">
        <v>0</v>
      </c>
      <c r="F24" s="21">
        <f t="shared" si="1"/>
        <v>0</v>
      </c>
      <c r="G24" s="45">
        <f t="shared" si="3"/>
        <v>0.90228414651632693</v>
      </c>
      <c r="H24" s="21">
        <f t="shared" si="2"/>
        <v>0.1037550059097794</v>
      </c>
    </row>
    <row r="25" spans="1:8" x14ac:dyDescent="0.2">
      <c r="A25" s="10"/>
      <c r="B25" s="10" t="s">
        <v>77</v>
      </c>
      <c r="C25" s="45">
        <v>0</v>
      </c>
      <c r="D25" s="21">
        <f t="shared" si="0"/>
        <v>0</v>
      </c>
      <c r="E25" s="45">
        <v>0</v>
      </c>
      <c r="F25" s="21">
        <f t="shared" si="1"/>
        <v>0</v>
      </c>
      <c r="G25" s="45">
        <f t="shared" si="3"/>
        <v>0</v>
      </c>
      <c r="H25" s="21">
        <f t="shared" si="2"/>
        <v>0</v>
      </c>
    </row>
    <row r="26" spans="1:8" x14ac:dyDescent="0.2">
      <c r="A26" s="10"/>
      <c r="B26" s="10" t="s">
        <v>78</v>
      </c>
      <c r="C26" s="45">
        <v>0</v>
      </c>
      <c r="D26" s="21">
        <f t="shared" si="0"/>
        <v>0</v>
      </c>
      <c r="E26" s="45">
        <v>0</v>
      </c>
      <c r="F26" s="21">
        <f t="shared" si="1"/>
        <v>0</v>
      </c>
      <c r="G26" s="45">
        <f t="shared" si="3"/>
        <v>0</v>
      </c>
      <c r="H26" s="21">
        <f t="shared" si="2"/>
        <v>0</v>
      </c>
    </row>
    <row r="27" spans="1:8" x14ac:dyDescent="0.2">
      <c r="A27" s="10"/>
      <c r="B27" s="10" t="s">
        <v>79</v>
      </c>
      <c r="C27" s="45">
        <v>0.28939130434782601</v>
      </c>
      <c r="D27" s="21">
        <f t="shared" si="0"/>
        <v>3.3355863468459514E-2</v>
      </c>
      <c r="E27" s="45">
        <v>0</v>
      </c>
      <c r="F27" s="21">
        <f t="shared" si="1"/>
        <v>0</v>
      </c>
      <c r="G27" s="45">
        <f t="shared" si="3"/>
        <v>0.28939130434782601</v>
      </c>
      <c r="H27" s="21">
        <f t="shared" si="2"/>
        <v>3.3277539685004472E-2</v>
      </c>
    </row>
    <row r="28" spans="1:8" x14ac:dyDescent="0.2">
      <c r="A28" s="10"/>
      <c r="B28" s="10" t="s">
        <v>80</v>
      </c>
      <c r="C28" s="45">
        <v>0.12264339754627</v>
      </c>
      <c r="D28" s="21">
        <f t="shared" si="0"/>
        <v>1.4136141488703709E-2</v>
      </c>
      <c r="E28" s="45">
        <v>0</v>
      </c>
      <c r="F28" s="21">
        <f t="shared" si="1"/>
        <v>0</v>
      </c>
      <c r="G28" s="45">
        <f t="shared" si="3"/>
        <v>0.12264339754627</v>
      </c>
      <c r="H28" s="21">
        <f t="shared" si="2"/>
        <v>1.4102948041743536E-2</v>
      </c>
    </row>
    <row r="29" spans="1:8" x14ac:dyDescent="0.2">
      <c r="A29" s="10"/>
      <c r="B29" s="10" t="s">
        <v>81</v>
      </c>
      <c r="C29" s="45">
        <v>0</v>
      </c>
      <c r="D29" s="21">
        <f t="shared" si="0"/>
        <v>0</v>
      </c>
      <c r="E29" s="45">
        <v>0</v>
      </c>
      <c r="F29" s="21">
        <f t="shared" si="1"/>
        <v>0</v>
      </c>
      <c r="G29" s="45">
        <f t="shared" si="3"/>
        <v>0</v>
      </c>
      <c r="H29" s="21">
        <f t="shared" si="2"/>
        <v>0</v>
      </c>
    </row>
    <row r="30" spans="1:8" x14ac:dyDescent="0.2">
      <c r="A30" s="10"/>
      <c r="B30" s="10" t="s">
        <v>82</v>
      </c>
      <c r="C30" s="45">
        <v>0</v>
      </c>
      <c r="D30" s="21">
        <f t="shared" si="0"/>
        <v>0</v>
      </c>
      <c r="E30" s="45">
        <v>0</v>
      </c>
      <c r="F30" s="21">
        <f t="shared" si="1"/>
        <v>0</v>
      </c>
      <c r="G30" s="45">
        <f t="shared" si="3"/>
        <v>0</v>
      </c>
      <c r="H30" s="21">
        <f t="shared" si="2"/>
        <v>0</v>
      </c>
    </row>
    <row r="31" spans="1:8" x14ac:dyDescent="0.2">
      <c r="A31" s="10"/>
      <c r="B31" s="10" t="s">
        <v>83</v>
      </c>
      <c r="C31" s="45">
        <v>0.28939130434782601</v>
      </c>
      <c r="D31" s="21">
        <f t="shared" si="0"/>
        <v>3.3355863468459514E-2</v>
      </c>
      <c r="E31" s="45">
        <v>0</v>
      </c>
      <c r="F31" s="21">
        <f t="shared" si="1"/>
        <v>0</v>
      </c>
      <c r="G31" s="45">
        <f t="shared" si="3"/>
        <v>0.28939130434782601</v>
      </c>
      <c r="H31" s="21">
        <f t="shared" si="2"/>
        <v>3.3277539685004472E-2</v>
      </c>
    </row>
    <row r="32" spans="1:8" x14ac:dyDescent="0.2">
      <c r="A32" s="10"/>
      <c r="B32" s="10" t="s">
        <v>84</v>
      </c>
      <c r="C32" s="45">
        <v>0</v>
      </c>
      <c r="D32" s="21">
        <f t="shared" si="0"/>
        <v>0</v>
      </c>
      <c r="E32" s="45">
        <v>0</v>
      </c>
      <c r="F32" s="21">
        <f t="shared" si="1"/>
        <v>0</v>
      </c>
      <c r="G32" s="45">
        <f t="shared" si="3"/>
        <v>0</v>
      </c>
      <c r="H32" s="21">
        <f t="shared" si="2"/>
        <v>0</v>
      </c>
    </row>
    <row r="33" spans="1:8" x14ac:dyDescent="0.2">
      <c r="A33" s="10"/>
      <c r="B33" s="10" t="s">
        <v>85</v>
      </c>
      <c r="C33" s="45">
        <v>0</v>
      </c>
      <c r="D33" s="21">
        <f t="shared" si="0"/>
        <v>0</v>
      </c>
      <c r="E33" s="45">
        <v>0</v>
      </c>
      <c r="F33" s="21">
        <f t="shared" si="1"/>
        <v>0</v>
      </c>
      <c r="G33" s="45">
        <f t="shared" si="3"/>
        <v>0</v>
      </c>
      <c r="H33" s="21">
        <f t="shared" si="2"/>
        <v>0</v>
      </c>
    </row>
    <row r="34" spans="1:8" x14ac:dyDescent="0.2">
      <c r="A34" s="10"/>
      <c r="B34" s="10" t="s">
        <v>86</v>
      </c>
      <c r="C34" s="45">
        <v>0</v>
      </c>
      <c r="D34" s="21">
        <f t="shared" si="0"/>
        <v>0</v>
      </c>
      <c r="E34" s="45">
        <v>0</v>
      </c>
      <c r="F34" s="21">
        <f t="shared" si="1"/>
        <v>0</v>
      </c>
      <c r="G34" s="45">
        <f t="shared" si="3"/>
        <v>0</v>
      </c>
      <c r="H34" s="21">
        <f t="shared" si="2"/>
        <v>0</v>
      </c>
    </row>
    <row r="35" spans="1:8" x14ac:dyDescent="0.2">
      <c r="A35" s="10"/>
      <c r="B35" s="10" t="s">
        <v>87</v>
      </c>
      <c r="C35" s="45">
        <v>0</v>
      </c>
      <c r="D35" s="21">
        <f t="shared" si="0"/>
        <v>0</v>
      </c>
      <c r="E35" s="45">
        <v>0</v>
      </c>
      <c r="F35" s="21">
        <f t="shared" si="1"/>
        <v>0</v>
      </c>
      <c r="G35" s="45">
        <f t="shared" si="3"/>
        <v>0</v>
      </c>
      <c r="H35" s="21">
        <f t="shared" si="2"/>
        <v>0</v>
      </c>
    </row>
    <row r="36" spans="1:8" x14ac:dyDescent="0.2">
      <c r="A36" s="10"/>
      <c r="B36" s="10" t="s">
        <v>91</v>
      </c>
      <c r="C36" s="45">
        <v>0</v>
      </c>
      <c r="D36" s="21">
        <f t="shared" si="0"/>
        <v>0</v>
      </c>
      <c r="E36" s="45">
        <v>0</v>
      </c>
      <c r="F36" s="21">
        <f t="shared" si="1"/>
        <v>0</v>
      </c>
      <c r="G36" s="45">
        <f t="shared" si="3"/>
        <v>0</v>
      </c>
      <c r="H36" s="21">
        <f t="shared" si="2"/>
        <v>0</v>
      </c>
    </row>
    <row r="37" spans="1:8" x14ac:dyDescent="0.2">
      <c r="A37" s="15" t="s">
        <v>2</v>
      </c>
      <c r="B37" s="20"/>
      <c r="C37" s="46">
        <f>SUM(C6:C36)</f>
        <v>867.58750713039501</v>
      </c>
      <c r="D37" s="22">
        <f t="shared" si="0"/>
        <v>100</v>
      </c>
      <c r="E37" s="46">
        <f>SUM(E6:E36)</f>
        <v>2.0419999999999958</v>
      </c>
      <c r="F37" s="22">
        <f t="shared" si="1"/>
        <v>100</v>
      </c>
      <c r="G37" s="46">
        <f>SUM(G6:G36)</f>
        <v>869.62950713039504</v>
      </c>
      <c r="H37" s="22">
        <f t="shared" si="2"/>
        <v>100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workbookViewId="0">
      <selection activeCell="E9" sqref="E9"/>
    </sheetView>
  </sheetViews>
  <sheetFormatPr defaultRowHeight="11.25" x14ac:dyDescent="0.2"/>
  <cols>
    <col min="1" max="1" width="22.83203125" style="3" customWidth="1"/>
    <col min="2" max="2" width="25.83203125" style="2" customWidth="1"/>
    <col min="3" max="4" width="10.83203125" style="2" customWidth="1"/>
    <col min="5" max="10" width="8.83203125" style="2" customWidth="1"/>
    <col min="11" max="16384" width="9.33203125" style="2"/>
  </cols>
  <sheetData>
    <row r="1" spans="1:8" x14ac:dyDescent="0.2">
      <c r="A1" s="1" t="s">
        <v>37</v>
      </c>
    </row>
    <row r="2" spans="1:8" x14ac:dyDescent="0.2">
      <c r="A2" s="3" t="s">
        <v>54</v>
      </c>
    </row>
    <row r="4" spans="1:8" x14ac:dyDescent="0.2">
      <c r="A4" s="40" t="s">
        <v>0</v>
      </c>
      <c r="B4" s="44" t="s">
        <v>1</v>
      </c>
      <c r="C4" s="12" t="s">
        <v>25</v>
      </c>
      <c r="D4" s="41"/>
      <c r="E4" s="12" t="s">
        <v>26</v>
      </c>
      <c r="F4" s="41"/>
      <c r="G4" s="9" t="s">
        <v>2</v>
      </c>
      <c r="H4" s="9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32" t="s">
        <v>35</v>
      </c>
      <c r="B6" s="29" t="s">
        <v>41</v>
      </c>
      <c r="C6" s="47">
        <v>12.622794251503741</v>
      </c>
      <c r="D6" s="21">
        <f>C6/$C$16*100</f>
        <v>0.29329430889826225</v>
      </c>
      <c r="E6" s="50">
        <v>0</v>
      </c>
      <c r="F6" s="21">
        <f>E6/$E$16*100</f>
        <v>0</v>
      </c>
      <c r="G6" s="50">
        <f>C6+E6</f>
        <v>12.622794251503741</v>
      </c>
      <c r="H6" s="43">
        <f>G6/$G$16*100</f>
        <v>0.29328347380014119</v>
      </c>
    </row>
    <row r="7" spans="1:8" x14ac:dyDescent="0.2">
      <c r="A7" s="32"/>
      <c r="B7" s="30" t="s">
        <v>8</v>
      </c>
      <c r="C7" s="48">
        <v>20.227697078125107</v>
      </c>
      <c r="D7" s="21">
        <f t="shared" ref="D7:D15" si="0">C7/$C$16*100</f>
        <v>0.46999644586818401</v>
      </c>
      <c r="E7" s="50">
        <v>5.2999999999999999E-2</v>
      </c>
      <c r="F7" s="21">
        <f t="shared" ref="F7:F15" si="1">E7/$E$16*100</f>
        <v>33.333333333333329</v>
      </c>
      <c r="G7" s="50">
        <f t="shared" ref="G7:G15" si="2">C7+E7</f>
        <v>20.280697078125108</v>
      </c>
      <c r="H7" s="43">
        <f t="shared" ref="H7:H16" si="3">G7/$G$16*100</f>
        <v>0.47121050788357149</v>
      </c>
    </row>
    <row r="8" spans="1:8" x14ac:dyDescent="0.2">
      <c r="A8" s="32"/>
      <c r="B8" s="30" t="s">
        <v>9</v>
      </c>
      <c r="C8" s="48">
        <v>23.441755500823554</v>
      </c>
      <c r="D8" s="21">
        <f t="shared" si="0"/>
        <v>0.54467603147037202</v>
      </c>
      <c r="E8" s="50">
        <v>0</v>
      </c>
      <c r="F8" s="21">
        <f t="shared" si="1"/>
        <v>0</v>
      </c>
      <c r="G8" s="50">
        <f t="shared" si="2"/>
        <v>23.441755500823554</v>
      </c>
      <c r="H8" s="43">
        <f t="shared" si="3"/>
        <v>0.54465590964029842</v>
      </c>
    </row>
    <row r="9" spans="1:8" x14ac:dyDescent="0.2">
      <c r="A9" s="32"/>
      <c r="B9" s="30" t="s">
        <v>5</v>
      </c>
      <c r="C9" s="48">
        <v>4016.8534227788195</v>
      </c>
      <c r="D9" s="21">
        <f t="shared" si="0"/>
        <v>93.332761756707299</v>
      </c>
      <c r="E9" s="50">
        <v>0.106</v>
      </c>
      <c r="F9" s="21">
        <f t="shared" si="1"/>
        <v>66.666666666666657</v>
      </c>
      <c r="G9" s="50">
        <f t="shared" si="2"/>
        <v>4016.9594227788198</v>
      </c>
      <c r="H9" s="43">
        <f t="shared" si="3"/>
        <v>93.331776637841926</v>
      </c>
    </row>
    <row r="10" spans="1:8" x14ac:dyDescent="0.2">
      <c r="A10" s="32"/>
      <c r="B10" s="30" t="s">
        <v>10</v>
      </c>
      <c r="C10" s="48">
        <v>16.49941217429264</v>
      </c>
      <c r="D10" s="21">
        <f t="shared" si="0"/>
        <v>0.38336865787939522</v>
      </c>
      <c r="E10" s="50">
        <v>0</v>
      </c>
      <c r="F10" s="21">
        <f t="shared" si="1"/>
        <v>0</v>
      </c>
      <c r="G10" s="50">
        <f t="shared" si="2"/>
        <v>16.49941217429264</v>
      </c>
      <c r="H10" s="43">
        <f t="shared" si="3"/>
        <v>0.38335449518718245</v>
      </c>
    </row>
    <row r="11" spans="1:8" x14ac:dyDescent="0.2">
      <c r="A11" s="32"/>
      <c r="B11" s="30" t="s">
        <v>7</v>
      </c>
      <c r="C11" s="48">
        <v>0.71235675094038198</v>
      </c>
      <c r="D11" s="21">
        <f t="shared" si="0"/>
        <v>1.6551817037751465E-2</v>
      </c>
      <c r="E11" s="50">
        <v>0</v>
      </c>
      <c r="F11" s="21">
        <f t="shared" si="1"/>
        <v>0</v>
      </c>
      <c r="G11" s="50">
        <f t="shared" si="2"/>
        <v>0.71235675094038198</v>
      </c>
      <c r="H11" s="43">
        <f t="shared" si="3"/>
        <v>1.6551205568124387E-2</v>
      </c>
    </row>
    <row r="12" spans="1:8" x14ac:dyDescent="0.2">
      <c r="A12" s="32"/>
      <c r="B12" s="30" t="s">
        <v>11</v>
      </c>
      <c r="C12" s="48">
        <v>137.00445021919646</v>
      </c>
      <c r="D12" s="21">
        <f t="shared" si="0"/>
        <v>3.1833383910411661</v>
      </c>
      <c r="E12" s="50">
        <v>0</v>
      </c>
      <c r="F12" s="21">
        <f t="shared" si="1"/>
        <v>0</v>
      </c>
      <c r="G12" s="50">
        <f t="shared" si="2"/>
        <v>137.00445021919646</v>
      </c>
      <c r="H12" s="43">
        <f t="shared" si="3"/>
        <v>3.1832207897690887</v>
      </c>
    </row>
    <row r="13" spans="1:8" x14ac:dyDescent="0.2">
      <c r="A13" s="32"/>
      <c r="B13" s="30" t="s">
        <v>12</v>
      </c>
      <c r="C13" s="48">
        <v>15.066010433456434</v>
      </c>
      <c r="D13" s="21">
        <f t="shared" si="0"/>
        <v>0.35006315003575444</v>
      </c>
      <c r="E13" s="50">
        <v>0</v>
      </c>
      <c r="F13" s="21">
        <f t="shared" si="1"/>
        <v>0</v>
      </c>
      <c r="G13" s="50">
        <f t="shared" si="2"/>
        <v>15.066010433456434</v>
      </c>
      <c r="H13" s="43">
        <f t="shared" si="3"/>
        <v>0.35005021774056788</v>
      </c>
    </row>
    <row r="14" spans="1:8" x14ac:dyDescent="0.2">
      <c r="A14" s="32"/>
      <c r="B14" s="30" t="s">
        <v>13</v>
      </c>
      <c r="C14" s="48">
        <v>36.468144794916611</v>
      </c>
      <c r="D14" s="21">
        <f t="shared" si="0"/>
        <v>0.84734798898846297</v>
      </c>
      <c r="E14" s="50">
        <v>0</v>
      </c>
      <c r="F14" s="21">
        <f t="shared" si="1"/>
        <v>0</v>
      </c>
      <c r="G14" s="50">
        <f t="shared" si="2"/>
        <v>36.468144794916611</v>
      </c>
      <c r="H14" s="43">
        <f t="shared" si="3"/>
        <v>0.84731668562414653</v>
      </c>
    </row>
    <row r="15" spans="1:8" x14ac:dyDescent="0.2">
      <c r="A15" s="32"/>
      <c r="B15" s="31" t="s">
        <v>19</v>
      </c>
      <c r="C15" s="49">
        <v>24.901837033859529</v>
      </c>
      <c r="D15" s="21">
        <f t="shared" si="0"/>
        <v>0.57860145207333291</v>
      </c>
      <c r="E15" s="50">
        <v>0</v>
      </c>
      <c r="F15" s="21">
        <f t="shared" si="1"/>
        <v>0</v>
      </c>
      <c r="G15" s="50">
        <f t="shared" si="2"/>
        <v>24.901837033859529</v>
      </c>
      <c r="H15" s="43">
        <f t="shared" si="3"/>
        <v>0.5785800769449515</v>
      </c>
    </row>
    <row r="16" spans="1:8" x14ac:dyDescent="0.2">
      <c r="A16" s="15" t="s">
        <v>2</v>
      </c>
      <c r="B16" s="16"/>
      <c r="C16" s="46">
        <f>SUM(C6:C15)</f>
        <v>4303.7978810159348</v>
      </c>
      <c r="D16" s="22">
        <f>C16/$C$16*100</f>
        <v>100</v>
      </c>
      <c r="E16" s="46">
        <f>SUM(E6:E15)</f>
        <v>0.159</v>
      </c>
      <c r="F16" s="22">
        <f>E16/$E$16*100</f>
        <v>100</v>
      </c>
      <c r="G16" s="46">
        <f>SUM(G6:G15)</f>
        <v>4303.9568810159344</v>
      </c>
      <c r="H16" s="22">
        <f t="shared" si="3"/>
        <v>100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Aberdeen</vt:lpstr>
      <vt:lpstr>Birmingham</vt:lpstr>
      <vt:lpstr>East Midlands</vt:lpstr>
      <vt:lpstr>Edinburgh</vt:lpstr>
      <vt:lpstr>Gatwick</vt:lpstr>
      <vt:lpstr>Glasgow</vt:lpstr>
      <vt:lpstr>Heathrow</vt:lpstr>
      <vt:lpstr>Inverness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2019-02-14T10:09:06Z</cp:lastPrinted>
  <dcterms:created xsi:type="dcterms:W3CDTF">2001-07-09T11:17:22Z</dcterms:created>
  <dcterms:modified xsi:type="dcterms:W3CDTF">2019-07-16T11:45:47Z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2019-02-14T10:04:27.0316092Z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