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DY\Tables\"/>
    </mc:Choice>
  </mc:AlternateContent>
  <xr:revisionPtr revIDLastSave="0" documentId="13_ncr:1_{898FB34A-8526-4052-AAA4-898E4688A3F9}" xr6:coauthVersionLast="47" xr6:coauthVersionMax="47" xr10:uidLastSave="{00000000-0000-0000-0000-000000000000}"/>
  <bookViews>
    <workbookView xWindow="-110" yWindow="-110" windowWidth="19420" windowHeight="11500" tabRatio="903" activeTab="3" xr2:uid="{00000000-000D-0000-FFFF-FFFF00000000}"/>
  </bookViews>
  <sheets>
    <sheet name="Birmingham" sheetId="13" r:id="rId1"/>
    <sheet name="East Midlands" sheetId="4" r:id="rId2"/>
    <sheet name="Gatwick" sheetId="2" r:id="rId3"/>
    <sheet name="Heathrow" sheetId="11" r:id="rId4"/>
    <sheet name="London City" sheetId="18" r:id="rId5"/>
    <sheet name="Luton" sheetId="6" r:id="rId6"/>
    <sheet name="Manchester" sheetId="5" r:id="rId7"/>
    <sheet name="Stansted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1" l="1"/>
  <c r="C16" i="2"/>
  <c r="H16" i="18"/>
  <c r="C16" i="18"/>
  <c r="D16" i="18" s="1"/>
  <c r="H11" i="18"/>
  <c r="G11" i="18"/>
  <c r="D11" i="18"/>
  <c r="G12" i="18"/>
  <c r="G13" i="18"/>
  <c r="G14" i="18"/>
  <c r="G15" i="18"/>
  <c r="E16" i="18"/>
  <c r="E16" i="3"/>
  <c r="F16" i="3" s="1"/>
  <c r="C16" i="3"/>
  <c r="D6" i="3" s="1"/>
  <c r="E11" i="5"/>
  <c r="F7" i="5" s="1"/>
  <c r="C11" i="5"/>
  <c r="D11" i="5" s="1"/>
  <c r="E16" i="6"/>
  <c r="F9" i="6" s="1"/>
  <c r="C16" i="6"/>
  <c r="D10" i="6" s="1"/>
  <c r="E16" i="11"/>
  <c r="F16" i="11" s="1"/>
  <c r="D16" i="11"/>
  <c r="E16" i="2"/>
  <c r="F11" i="2" s="1"/>
  <c r="D9" i="2"/>
  <c r="D11" i="6"/>
  <c r="D14" i="6"/>
  <c r="F15" i="2"/>
  <c r="E13" i="13"/>
  <c r="F8" i="13" s="1"/>
  <c r="C13" i="13"/>
  <c r="D13" i="13" s="1"/>
  <c r="E12" i="4"/>
  <c r="F10" i="4" s="1"/>
  <c r="F8" i="4"/>
  <c r="C12" i="4"/>
  <c r="D7" i="4" s="1"/>
  <c r="G6" i="4"/>
  <c r="G15" i="6"/>
  <c r="G14" i="6"/>
  <c r="G13" i="6"/>
  <c r="G12" i="6"/>
  <c r="G11" i="6"/>
  <c r="G10" i="6"/>
  <c r="G9" i="6"/>
  <c r="G8" i="6"/>
  <c r="G7" i="6"/>
  <c r="G6" i="6"/>
  <c r="G10" i="18"/>
  <c r="G9" i="18"/>
  <c r="G8" i="18"/>
  <c r="G7" i="18"/>
  <c r="G6" i="18"/>
  <c r="G15" i="3"/>
  <c r="G14" i="3"/>
  <c r="G13" i="3"/>
  <c r="G12" i="3"/>
  <c r="G11" i="3"/>
  <c r="G10" i="3"/>
  <c r="G9" i="3"/>
  <c r="G8" i="3"/>
  <c r="G7" i="3"/>
  <c r="G6" i="3"/>
  <c r="G10" i="5"/>
  <c r="G9" i="5"/>
  <c r="G8" i="5"/>
  <c r="G7" i="5"/>
  <c r="G6" i="5"/>
  <c r="G11" i="5" s="1"/>
  <c r="G15" i="11"/>
  <c r="G14" i="11"/>
  <c r="G13" i="11"/>
  <c r="G12" i="11"/>
  <c r="G11" i="11"/>
  <c r="G10" i="11"/>
  <c r="G9" i="11"/>
  <c r="G8" i="11"/>
  <c r="G7" i="11"/>
  <c r="G6" i="11"/>
  <c r="G15" i="2"/>
  <c r="G14" i="2"/>
  <c r="G13" i="2"/>
  <c r="G12" i="2"/>
  <c r="G11" i="2"/>
  <c r="G10" i="2"/>
  <c r="G9" i="2"/>
  <c r="G8" i="2"/>
  <c r="G7" i="2"/>
  <c r="G6" i="2"/>
  <c r="G11" i="4"/>
  <c r="G10" i="4"/>
  <c r="G9" i="4"/>
  <c r="G8" i="4"/>
  <c r="G7" i="4"/>
  <c r="G12" i="13"/>
  <c r="G11" i="13"/>
  <c r="G10" i="13"/>
  <c r="G13" i="13" s="1"/>
  <c r="H12" i="13" s="1"/>
  <c r="G9" i="13"/>
  <c r="G8" i="13"/>
  <c r="G7" i="13"/>
  <c r="F12" i="13"/>
  <c r="F13" i="13"/>
  <c r="D12" i="4"/>
  <c r="D6" i="4"/>
  <c r="D8" i="4"/>
  <c r="D9" i="4"/>
  <c r="F10" i="13"/>
  <c r="D6" i="5"/>
  <c r="D14" i="11"/>
  <c r="F6" i="4"/>
  <c r="F9" i="4"/>
  <c r="D10" i="4"/>
  <c r="F10" i="5" l="1"/>
  <c r="F11" i="5"/>
  <c r="H7" i="5"/>
  <c r="F7" i="3"/>
  <c r="F8" i="3"/>
  <c r="G16" i="3"/>
  <c r="H7" i="3" s="1"/>
  <c r="F9" i="3"/>
  <c r="H8" i="3"/>
  <c r="H14" i="3"/>
  <c r="D15" i="3"/>
  <c r="D13" i="3"/>
  <c r="D11" i="3"/>
  <c r="D12" i="3"/>
  <c r="D10" i="3"/>
  <c r="D9" i="3"/>
  <c r="D14" i="3"/>
  <c r="D8" i="3"/>
  <c r="D16" i="3"/>
  <c r="D7" i="3"/>
  <c r="F16" i="6"/>
  <c r="F12" i="6"/>
  <c r="F6" i="6"/>
  <c r="F14" i="6"/>
  <c r="F13" i="6"/>
  <c r="F15" i="6"/>
  <c r="F11" i="6"/>
  <c r="F10" i="6"/>
  <c r="G16" i="6"/>
  <c r="H10" i="6" s="1"/>
  <c r="D8" i="18"/>
  <c r="G16" i="18"/>
  <c r="H15" i="18" s="1"/>
  <c r="D14" i="18"/>
  <c r="D10" i="18"/>
  <c r="D12" i="18"/>
  <c r="D15" i="18"/>
  <c r="D9" i="18"/>
  <c r="D13" i="18"/>
  <c r="D6" i="18"/>
  <c r="D7" i="18"/>
  <c r="H8" i="18"/>
  <c r="H6" i="18"/>
  <c r="H10" i="18"/>
  <c r="F7" i="11"/>
  <c r="F14" i="11"/>
  <c r="F6" i="11"/>
  <c r="F12" i="11"/>
  <c r="F15" i="11"/>
  <c r="F10" i="11"/>
  <c r="D7" i="11"/>
  <c r="D15" i="11"/>
  <c r="D12" i="11"/>
  <c r="D9" i="11"/>
  <c r="D8" i="11"/>
  <c r="D13" i="11"/>
  <c r="D6" i="11"/>
  <c r="D10" i="11"/>
  <c r="D11" i="11"/>
  <c r="G16" i="2"/>
  <c r="H6" i="2" s="1"/>
  <c r="F16" i="2"/>
  <c r="H10" i="2"/>
  <c r="F8" i="2"/>
  <c r="F7" i="2"/>
  <c r="H9" i="2"/>
  <c r="H13" i="2"/>
  <c r="H15" i="2"/>
  <c r="D16" i="2"/>
  <c r="H16" i="2"/>
  <c r="D11" i="4"/>
  <c r="F9" i="13"/>
  <c r="D8" i="13"/>
  <c r="H13" i="13"/>
  <c r="H9" i="5"/>
  <c r="H11" i="5"/>
  <c r="H8" i="5"/>
  <c r="H10" i="5"/>
  <c r="H8" i="13"/>
  <c r="D9" i="5"/>
  <c r="D7" i="2"/>
  <c r="D12" i="2"/>
  <c r="D6" i="2"/>
  <c r="D8" i="2"/>
  <c r="D13" i="2"/>
  <c r="D11" i="2"/>
  <c r="H11" i="13"/>
  <c r="H11" i="2"/>
  <c r="H7" i="18"/>
  <c r="D12" i="13"/>
  <c r="D11" i="13"/>
  <c r="D10" i="13"/>
  <c r="D7" i="13"/>
  <c r="D9" i="13"/>
  <c r="D14" i="2"/>
  <c r="F9" i="2"/>
  <c r="F13" i="2"/>
  <c r="F6" i="2"/>
  <c r="F10" i="2"/>
  <c r="F14" i="2"/>
  <c r="F13" i="11"/>
  <c r="F8" i="11"/>
  <c r="F9" i="11"/>
  <c r="F11" i="11"/>
  <c r="D8" i="5"/>
  <c r="D7" i="5"/>
  <c r="H6" i="5"/>
  <c r="F11" i="4"/>
  <c r="F7" i="4"/>
  <c r="D8" i="6"/>
  <c r="D12" i="6"/>
  <c r="D16" i="6"/>
  <c r="D9" i="6"/>
  <c r="D13" i="6"/>
  <c r="D6" i="6"/>
  <c r="F8" i="5"/>
  <c r="F6" i="5"/>
  <c r="F9" i="5"/>
  <c r="F11" i="3"/>
  <c r="F13" i="3"/>
  <c r="F12" i="3"/>
  <c r="F14" i="3"/>
  <c r="H7" i="13"/>
  <c r="G12" i="4"/>
  <c r="F6" i="3"/>
  <c r="H14" i="2"/>
  <c r="H7" i="2"/>
  <c r="H9" i="13"/>
  <c r="D15" i="2"/>
  <c r="F10" i="3"/>
  <c r="H10" i="13"/>
  <c r="H12" i="2"/>
  <c r="G16" i="11"/>
  <c r="H12" i="11" s="1"/>
  <c r="D10" i="2"/>
  <c r="F12" i="2"/>
  <c r="D15" i="6"/>
  <c r="D7" i="6"/>
  <c r="D10" i="5"/>
  <c r="F15" i="3"/>
  <c r="F7" i="6"/>
  <c r="F8" i="6"/>
  <c r="F11" i="13"/>
  <c r="F7" i="13"/>
  <c r="H10" i="3" l="1"/>
  <c r="H16" i="3"/>
  <c r="H11" i="3"/>
  <c r="H13" i="3"/>
  <c r="H12" i="3"/>
  <c r="H6" i="3"/>
  <c r="H9" i="3"/>
  <c r="H15" i="3"/>
  <c r="H15" i="6"/>
  <c r="H6" i="6"/>
  <c r="H12" i="6"/>
  <c r="H13" i="6"/>
  <c r="H8" i="6"/>
  <c r="H11" i="6"/>
  <c r="H7" i="6"/>
  <c r="H9" i="6"/>
  <c r="H14" i="6"/>
  <c r="H16" i="6"/>
  <c r="H14" i="18"/>
  <c r="H13" i="18"/>
  <c r="H9" i="18"/>
  <c r="H12" i="18"/>
  <c r="H14" i="11"/>
  <c r="H8" i="2"/>
  <c r="H12" i="4"/>
  <c r="H7" i="4"/>
  <c r="H8" i="4"/>
  <c r="H6" i="4"/>
  <c r="H10" i="4"/>
  <c r="H11" i="11"/>
  <c r="H7" i="11"/>
  <c r="H6" i="11"/>
  <c r="H13" i="11"/>
  <c r="H15" i="11"/>
  <c r="H16" i="11"/>
  <c r="H10" i="11"/>
  <c r="H8" i="11"/>
  <c r="H11" i="4"/>
  <c r="H9" i="4"/>
  <c r="H9" i="11"/>
</calcChain>
</file>

<file path=xl/sharedStrings.xml><?xml version="1.0" encoding="utf-8"?>
<sst xmlns="http://schemas.openxmlformats.org/spreadsheetml/2006/main" count="189" uniqueCount="54">
  <si>
    <t>Region</t>
  </si>
  <si>
    <t>County</t>
  </si>
  <si>
    <t>Total</t>
  </si>
  <si>
    <t>000's</t>
  </si>
  <si>
    <t>%</t>
  </si>
  <si>
    <t>Greater London</t>
  </si>
  <si>
    <t>West Midlands</t>
  </si>
  <si>
    <t>Isle of Wight</t>
  </si>
  <si>
    <t>Buckinghamshire County</t>
  </si>
  <si>
    <t>East Sussex County</t>
  </si>
  <si>
    <t>Hampshire County</t>
  </si>
  <si>
    <t>Kent County</t>
  </si>
  <si>
    <t>Oxfordshire County</t>
  </si>
  <si>
    <t>Surrey County</t>
  </si>
  <si>
    <t>County of Herefordshire</t>
  </si>
  <si>
    <t>Shropshire County</t>
  </si>
  <si>
    <t>Staffordshire County</t>
  </si>
  <si>
    <t>Warwickshire County</t>
  </si>
  <si>
    <t>Worcestershire County</t>
  </si>
  <si>
    <t>West Sussex County</t>
  </si>
  <si>
    <t>Cheshire County</t>
  </si>
  <si>
    <t>Cumbria County</t>
  </si>
  <si>
    <t>Greater Manchester</t>
  </si>
  <si>
    <t>Lancashire County</t>
  </si>
  <si>
    <t>Merseyside</t>
  </si>
  <si>
    <t>Scheduled</t>
  </si>
  <si>
    <t>Charter</t>
  </si>
  <si>
    <t>Derbyshire County</t>
  </si>
  <si>
    <t>Leicestershire County</t>
  </si>
  <si>
    <t>Lincolnshire County</t>
  </si>
  <si>
    <t>Northamptonshire County</t>
  </si>
  <si>
    <t>Nottinghamshire County</t>
  </si>
  <si>
    <t>Rutland</t>
  </si>
  <si>
    <t>East Midlands</t>
  </si>
  <si>
    <t>North West</t>
  </si>
  <si>
    <t>South East</t>
  </si>
  <si>
    <t xml:space="preserve"> </t>
  </si>
  <si>
    <t>Table 5.2</t>
  </si>
  <si>
    <t>Table 5.3</t>
  </si>
  <si>
    <t>Table 5.5</t>
  </si>
  <si>
    <t>Berkshire County</t>
  </si>
  <si>
    <t>Table 5.1</t>
  </si>
  <si>
    <t>Table 5.4</t>
  </si>
  <si>
    <t>Table 5.6</t>
  </si>
  <si>
    <t>Table 5.8</t>
  </si>
  <si>
    <t>Table 5.7</t>
  </si>
  <si>
    <t>Origin/destination patterns of terminating passengers at Birmingham Airport in 2025 within the West Midlands Planning Region.</t>
  </si>
  <si>
    <t>Origin/destination patterns of terminating passengers at East Midlands Airport in 2025 within the East Midlands Planning Region.</t>
  </si>
  <si>
    <t>Origin/destination patterns of terminating passengers at Gatwick Airport in 2025 within the South East Planning Region.</t>
  </si>
  <si>
    <t>Origin/destination patterns of terminating passengers at Heathrow Airport in 2025 within the South East Planning Region.</t>
  </si>
  <si>
    <t>Origin/destination patterns of terminating passengers at London City Airport in 2025 within the South East Planning Region.</t>
  </si>
  <si>
    <t>Origin/destination patterns of terminating passengers at Luton Airport in 2025 within the South East Planning Region.</t>
  </si>
  <si>
    <t>Origin/destination patterns of terminating passengers at Manchester Airport in 2025 within the North West Planning Region.</t>
  </si>
  <si>
    <t>Origin/destination patterns of terminating passengers at Stansted Airport in 2025 within the South East Planning Region.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</si>
</sst>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\ \ \ \ "/>
  </numFmts>
  <fonts count="3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Continuous"/>
    </xf>
    <xf numFmtId="0" fontId="0" fillId="0" borderId="6" xfId="0" applyBorder="1"/>
    <xf numFmtId="0" fontId="0" fillId="0" borderId="7" xfId="0" applyBorder="1"/>
    <xf numFmtId="0" fontId="2" fillId="0" borderId="5" xfId="0" applyFont="1" applyBorder="1" applyAlignment="1">
      <alignment horizontal="centerContinuous"/>
    </xf>
    <xf numFmtId="164" fontId="0" fillId="0" borderId="6" xfId="0" applyNumberFormat="1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6" xfId="0" applyFont="1" applyBorder="1"/>
    <xf numFmtId="164" fontId="0" fillId="0" borderId="9" xfId="0" applyNumberFormat="1" applyBorder="1"/>
    <xf numFmtId="165" fontId="0" fillId="0" borderId="12" xfId="0" applyNumberFormat="1" applyBorder="1"/>
    <xf numFmtId="165" fontId="0" fillId="0" borderId="4" xfId="0" applyNumberFormat="1" applyBorder="1"/>
    <xf numFmtId="0" fontId="0" fillId="0" borderId="13" xfId="0" applyBorder="1"/>
    <xf numFmtId="0" fontId="0" fillId="0" borderId="14" xfId="0" applyBorder="1"/>
    <xf numFmtId="0" fontId="2" fillId="0" borderId="15" xfId="0" applyFont="1" applyBorder="1"/>
    <xf numFmtId="0" fontId="0" fillId="0" borderId="16" xfId="0" applyBorder="1"/>
    <xf numFmtId="0" fontId="0" fillId="0" borderId="5" xfId="0" applyBorder="1"/>
    <xf numFmtId="0" fontId="2" fillId="0" borderId="11" xfId="0" applyFont="1" applyBorder="1"/>
    <xf numFmtId="0" fontId="0" fillId="0" borderId="15" xfId="0" applyBorder="1"/>
    <xf numFmtId="0" fontId="0" fillId="0" borderId="18" xfId="0" applyBorder="1"/>
    <xf numFmtId="0" fontId="0" fillId="0" borderId="19" xfId="0" applyBorder="1" applyAlignment="1">
      <alignment horizontal="centerContinuous"/>
    </xf>
    <xf numFmtId="165" fontId="0" fillId="0" borderId="6" xfId="0" applyNumberFormat="1" applyBorder="1"/>
    <xf numFmtId="0" fontId="0" fillId="0" borderId="20" xfId="0" applyBorder="1"/>
    <xf numFmtId="0" fontId="0" fillId="2" borderId="1" xfId="0" applyFill="1" applyBorder="1"/>
    <xf numFmtId="0" fontId="2" fillId="2" borderId="5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0" fillId="2" borderId="17" xfId="0" applyFill="1" applyBorder="1"/>
    <xf numFmtId="0" fontId="0" fillId="2" borderId="2" xfId="0" applyFill="1" applyBorder="1"/>
    <xf numFmtId="164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165" fontId="0" fillId="2" borderId="12" xfId="0" applyNumberFormat="1" applyFill="1" applyBorder="1"/>
    <xf numFmtId="0" fontId="2" fillId="2" borderId="6" xfId="0" applyFont="1" applyFill="1" applyBorder="1"/>
    <xf numFmtId="0" fontId="2" fillId="2" borderId="11" xfId="0" applyFont="1" applyFill="1" applyBorder="1"/>
    <xf numFmtId="0" fontId="2" fillId="2" borderId="8" xfId="0" applyFont="1" applyFill="1" applyBorder="1"/>
    <xf numFmtId="0" fontId="0" fillId="2" borderId="9" xfId="0" applyFill="1" applyBorder="1"/>
    <xf numFmtId="165" fontId="0" fillId="2" borderId="4" xfId="0" applyNumberFormat="1" applyFill="1" applyBorder="1"/>
    <xf numFmtId="0" fontId="2" fillId="2" borderId="0" xfId="0" applyFont="1" applyFill="1"/>
    <xf numFmtId="0" fontId="0" fillId="2" borderId="0" xfId="0" applyFill="1"/>
    <xf numFmtId="0" fontId="2" fillId="0" borderId="4" xfId="0" applyFont="1" applyBorder="1"/>
    <xf numFmtId="164" fontId="0" fillId="0" borderId="4" xfId="0" applyNumberFormat="1" applyBorder="1"/>
    <xf numFmtId="0" fontId="2" fillId="0" borderId="9" xfId="0" applyFont="1" applyBorder="1"/>
    <xf numFmtId="165" fontId="2" fillId="0" borderId="4" xfId="0" applyNumberFormat="1" applyFont="1" applyBorder="1"/>
    <xf numFmtId="0" fontId="0" fillId="0" borderId="4" xfId="0" applyBorder="1"/>
    <xf numFmtId="0" fontId="0" fillId="0" borderId="21" xfId="0" applyBorder="1"/>
    <xf numFmtId="165" fontId="0" fillId="0" borderId="22" xfId="0" applyNumberFormat="1" applyBorder="1"/>
    <xf numFmtId="165" fontId="2" fillId="0" borderId="22" xfId="0" applyNumberFormat="1" applyFont="1" applyBorder="1"/>
    <xf numFmtId="3" fontId="0" fillId="2" borderId="0" xfId="0" applyNumberFormat="1" applyFill="1" applyAlignment="1">
      <alignment horizontal="right" indent="1"/>
    </xf>
    <xf numFmtId="3" fontId="0" fillId="2" borderId="4" xfId="0" applyNumberFormat="1" applyFill="1" applyBorder="1" applyAlignment="1">
      <alignment horizontal="right" indent="1"/>
    </xf>
    <xf numFmtId="3" fontId="0" fillId="0" borderId="0" xfId="0" applyNumberFormat="1" applyAlignment="1">
      <alignment horizontal="right" indent="1"/>
    </xf>
    <xf numFmtId="3" fontId="2" fillId="0" borderId="4" xfId="0" applyNumberFormat="1" applyFont="1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3" fontId="0" fillId="0" borderId="6" xfId="0" applyNumberFormat="1" applyBorder="1" applyAlignment="1">
      <alignment horizontal="right" indent="1"/>
    </xf>
    <xf numFmtId="3" fontId="0" fillId="0" borderId="4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zoomScaleNormal="100" workbookViewId="0">
      <selection activeCell="E7" sqref="E7:E12"/>
    </sheetView>
  </sheetViews>
  <sheetFormatPr defaultColWidth="9.33203125" defaultRowHeight="10" x14ac:dyDescent="0.2"/>
  <cols>
    <col min="1" max="1" width="19.77734375" style="2" customWidth="1"/>
    <col min="2" max="2" width="20.77734375" customWidth="1"/>
    <col min="3" max="8" width="10.77734375" customWidth="1"/>
  </cols>
  <sheetData>
    <row r="1" spans="1:8" ht="10.5" x14ac:dyDescent="0.25">
      <c r="A1" s="1" t="s">
        <v>41</v>
      </c>
    </row>
    <row r="2" spans="1:8" x14ac:dyDescent="0.2">
      <c r="A2" s="2" t="s">
        <v>46</v>
      </c>
    </row>
    <row r="5" spans="1:8" x14ac:dyDescent="0.2">
      <c r="A5" s="32" t="s">
        <v>0</v>
      </c>
      <c r="B5" s="32" t="s">
        <v>1</v>
      </c>
      <c r="C5" s="33" t="s">
        <v>25</v>
      </c>
      <c r="D5" s="34"/>
      <c r="E5" s="33" t="s">
        <v>26</v>
      </c>
      <c r="F5" s="34"/>
      <c r="G5" s="35" t="s">
        <v>2</v>
      </c>
      <c r="H5" s="34"/>
    </row>
    <row r="6" spans="1:8" x14ac:dyDescent="0.2">
      <c r="A6" s="36"/>
      <c r="B6" s="37"/>
      <c r="C6" s="38" t="s">
        <v>3</v>
      </c>
      <c r="D6" s="39" t="s">
        <v>4</v>
      </c>
      <c r="E6" s="38" t="s">
        <v>3</v>
      </c>
      <c r="F6" s="39" t="s">
        <v>4</v>
      </c>
      <c r="G6" s="38" t="s">
        <v>3</v>
      </c>
      <c r="H6" s="39" t="s">
        <v>4</v>
      </c>
    </row>
    <row r="7" spans="1:8" x14ac:dyDescent="0.2">
      <c r="A7" s="40" t="s">
        <v>6</v>
      </c>
      <c r="B7" s="41" t="s">
        <v>14</v>
      </c>
      <c r="C7" s="58">
        <v>99.413169041532001</v>
      </c>
      <c r="D7" s="42">
        <f t="shared" ref="D7:D13" si="0">C7/$C$13*100</f>
        <v>1.1667403652921924</v>
      </c>
      <c r="E7" s="58">
        <v>11.5588979504866</v>
      </c>
      <c r="F7" s="42">
        <f t="shared" ref="F7:F13" si="1">E7/$E$13*100</f>
        <v>1.4357323742007315</v>
      </c>
      <c r="G7" s="58">
        <f t="shared" ref="G7:G12" si="2">C7+E7</f>
        <v>110.9720669920186</v>
      </c>
      <c r="H7" s="42">
        <f t="shared" ref="H7:H13" si="3">G7/$G$13*100</f>
        <v>1.1899624877059936</v>
      </c>
    </row>
    <row r="8" spans="1:8" x14ac:dyDescent="0.2">
      <c r="A8" s="43"/>
      <c r="B8" s="41" t="s">
        <v>15</v>
      </c>
      <c r="C8" s="58">
        <v>388.77560092607723</v>
      </c>
      <c r="D8" s="42">
        <f t="shared" si="0"/>
        <v>4.5627776582766586</v>
      </c>
      <c r="E8" s="58">
        <v>50.2149123136398</v>
      </c>
      <c r="F8" s="42">
        <f t="shared" si="1"/>
        <v>6.237201468960853</v>
      </c>
      <c r="G8" s="58">
        <f t="shared" si="2"/>
        <v>438.99051323971702</v>
      </c>
      <c r="H8" s="42">
        <f t="shared" si="3"/>
        <v>4.7073309290673633</v>
      </c>
    </row>
    <row r="9" spans="1:8" x14ac:dyDescent="0.2">
      <c r="A9" s="43"/>
      <c r="B9" s="41" t="s">
        <v>16</v>
      </c>
      <c r="C9" s="58">
        <v>875.6506562938265</v>
      </c>
      <c r="D9" s="42">
        <f t="shared" si="0"/>
        <v>10.276877565041588</v>
      </c>
      <c r="E9" s="58">
        <v>82.567579127305606</v>
      </c>
      <c r="F9" s="42">
        <f t="shared" si="1"/>
        <v>10.255730859485856</v>
      </c>
      <c r="G9" s="58">
        <f t="shared" si="2"/>
        <v>958.21823542113214</v>
      </c>
      <c r="H9" s="42">
        <f t="shared" si="3"/>
        <v>10.275051966626766</v>
      </c>
    </row>
    <row r="10" spans="1:8" x14ac:dyDescent="0.2">
      <c r="A10" s="43"/>
      <c r="B10" s="41" t="s">
        <v>17</v>
      </c>
      <c r="C10" s="58">
        <v>981.44317707812377</v>
      </c>
      <c r="D10" s="42">
        <f t="shared" si="0"/>
        <v>11.518487761508482</v>
      </c>
      <c r="E10" s="58">
        <v>70.972317132203599</v>
      </c>
      <c r="F10" s="42">
        <f t="shared" si="1"/>
        <v>8.8154817020818435</v>
      </c>
      <c r="G10" s="58">
        <f t="shared" si="2"/>
        <v>1052.4154942103273</v>
      </c>
      <c r="H10" s="42">
        <f t="shared" si="3"/>
        <v>11.285136823493836</v>
      </c>
    </row>
    <row r="11" spans="1:8" x14ac:dyDescent="0.2">
      <c r="A11" s="43"/>
      <c r="B11" s="41" t="s">
        <v>6</v>
      </c>
      <c r="C11" s="58">
        <v>5315.7984339460945</v>
      </c>
      <c r="D11" s="42">
        <f t="shared" si="0"/>
        <v>62.387676265011194</v>
      </c>
      <c r="E11" s="58">
        <v>492.17994579814803</v>
      </c>
      <c r="F11" s="42">
        <f t="shared" si="1"/>
        <v>61.133741740925643</v>
      </c>
      <c r="G11" s="58">
        <f t="shared" si="2"/>
        <v>5807.9783797442424</v>
      </c>
      <c r="H11" s="42">
        <f t="shared" si="3"/>
        <v>62.279423900432185</v>
      </c>
    </row>
    <row r="12" spans="1:8" x14ac:dyDescent="0.2">
      <c r="A12" s="44"/>
      <c r="B12" s="41" t="s">
        <v>18</v>
      </c>
      <c r="C12" s="58">
        <v>859.50948986521496</v>
      </c>
      <c r="D12" s="42">
        <f t="shared" si="0"/>
        <v>10.08744038486989</v>
      </c>
      <c r="E12" s="58">
        <v>97.593574113533606</v>
      </c>
      <c r="F12" s="42">
        <f t="shared" si="1"/>
        <v>12.12211185434508</v>
      </c>
      <c r="G12" s="58">
        <f t="shared" si="2"/>
        <v>957.10306397874854</v>
      </c>
      <c r="H12" s="42">
        <f t="shared" si="3"/>
        <v>10.26309389267386</v>
      </c>
    </row>
    <row r="13" spans="1:8" x14ac:dyDescent="0.2">
      <c r="A13" s="45" t="s">
        <v>2</v>
      </c>
      <c r="B13" s="46" t="s">
        <v>36</v>
      </c>
      <c r="C13" s="59">
        <f>SUM(C7:C12)</f>
        <v>8520.5905271508691</v>
      </c>
      <c r="D13" s="47">
        <f t="shared" si="0"/>
        <v>100</v>
      </c>
      <c r="E13" s="59">
        <f>SUM(E7:E12)</f>
        <v>805.08722643531723</v>
      </c>
      <c r="F13" s="47">
        <f t="shared" si="1"/>
        <v>100</v>
      </c>
      <c r="G13" s="59">
        <f>SUM(G7:G12)</f>
        <v>9325.6777535861856</v>
      </c>
      <c r="H13" s="47">
        <f t="shared" si="3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G18" sqref="G18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8" width="8.77734375" customWidth="1"/>
  </cols>
  <sheetData>
    <row r="1" spans="1:8" ht="10.5" x14ac:dyDescent="0.25">
      <c r="A1" s="1" t="s">
        <v>37</v>
      </c>
    </row>
    <row r="2" spans="1:8" x14ac:dyDescent="0.2">
      <c r="A2" s="2" t="s">
        <v>47</v>
      </c>
    </row>
    <row r="4" spans="1:8" x14ac:dyDescent="0.2">
      <c r="A4" s="21" t="s">
        <v>0</v>
      </c>
      <c r="B4" s="3" t="s">
        <v>1</v>
      </c>
      <c r="C4" s="11" t="s">
        <v>25</v>
      </c>
      <c r="D4" s="5"/>
      <c r="E4" s="11" t="s">
        <v>26</v>
      </c>
      <c r="F4" s="5"/>
      <c r="G4" s="8" t="s">
        <v>2</v>
      </c>
      <c r="H4" s="5"/>
    </row>
    <row r="5" spans="1:8" x14ac:dyDescent="0.2">
      <c r="A5" s="27"/>
      <c r="B5" s="4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5" t="s">
        <v>33</v>
      </c>
      <c r="B6" s="12" t="s">
        <v>27</v>
      </c>
      <c r="C6" s="60">
        <v>618.11216568724285</v>
      </c>
      <c r="D6" s="19">
        <f t="shared" ref="D6:D12" si="0">C6/$C$12*100</f>
        <v>27.925116127851162</v>
      </c>
      <c r="E6" s="60">
        <v>98.652356196504599</v>
      </c>
      <c r="F6" s="19">
        <f t="shared" ref="F6:F11" si="1">E6/$E$12*100</f>
        <v>25.734192384294868</v>
      </c>
      <c r="G6" s="60">
        <f t="shared" ref="G6:G12" si="2">C6+E6</f>
        <v>716.76452188374742</v>
      </c>
      <c r="H6" s="19">
        <f>G6/$G$12*100</f>
        <v>27.601683925063515</v>
      </c>
    </row>
    <row r="7" spans="1:8" x14ac:dyDescent="0.2">
      <c r="A7" s="17"/>
      <c r="B7" s="12" t="s">
        <v>28</v>
      </c>
      <c r="C7" s="60">
        <v>497.82905618256189</v>
      </c>
      <c r="D7" s="19">
        <f t="shared" si="0"/>
        <v>22.490957106886633</v>
      </c>
      <c r="E7" s="60">
        <v>74.279744958419599</v>
      </c>
      <c r="F7" s="19">
        <f t="shared" si="1"/>
        <v>19.376417560760249</v>
      </c>
      <c r="G7" s="60">
        <f t="shared" si="2"/>
        <v>572.10880114098154</v>
      </c>
      <c r="H7" s="19">
        <f t="shared" ref="H7:H12" si="3">G7/$G$12*100</f>
        <v>22.031177350044075</v>
      </c>
    </row>
    <row r="8" spans="1:8" x14ac:dyDescent="0.2">
      <c r="A8" s="17"/>
      <c r="B8" s="12" t="s">
        <v>29</v>
      </c>
      <c r="C8" s="60">
        <v>220.42432889061718</v>
      </c>
      <c r="D8" s="19">
        <f t="shared" si="0"/>
        <v>9.9583462733342909</v>
      </c>
      <c r="E8" s="60">
        <v>56.524573642953698</v>
      </c>
      <c r="F8" s="19">
        <f t="shared" si="1"/>
        <v>14.744850591004461</v>
      </c>
      <c r="G8" s="60">
        <f t="shared" si="2"/>
        <v>276.94890253357084</v>
      </c>
      <c r="H8" s="19">
        <f t="shared" si="3"/>
        <v>10.664947605155982</v>
      </c>
    </row>
    <row r="9" spans="1:8" x14ac:dyDescent="0.2">
      <c r="A9" s="17"/>
      <c r="B9" s="12" t="s">
        <v>30</v>
      </c>
      <c r="C9" s="60">
        <v>63.634056599877077</v>
      </c>
      <c r="D9" s="19">
        <f t="shared" si="0"/>
        <v>2.8748640115537789</v>
      </c>
      <c r="E9" s="60">
        <v>14.160471563061099</v>
      </c>
      <c r="F9" s="19">
        <f t="shared" si="1"/>
        <v>3.6938631118986138</v>
      </c>
      <c r="G9" s="60">
        <f t="shared" si="2"/>
        <v>77.794528162938178</v>
      </c>
      <c r="H9" s="19">
        <f t="shared" si="3"/>
        <v>2.9957676641271278</v>
      </c>
    </row>
    <row r="10" spans="1:8" x14ac:dyDescent="0.2">
      <c r="A10" s="17"/>
      <c r="B10" s="12" t="s">
        <v>31</v>
      </c>
      <c r="C10" s="60">
        <v>805.04469447200199</v>
      </c>
      <c r="D10" s="19">
        <f t="shared" si="0"/>
        <v>36.370367433628878</v>
      </c>
      <c r="E10" s="60">
        <v>139.05872918573536</v>
      </c>
      <c r="F10" s="19">
        <f t="shared" si="1"/>
        <v>36.274491837307657</v>
      </c>
      <c r="G10" s="60">
        <f t="shared" si="2"/>
        <v>944.10342365773738</v>
      </c>
      <c r="H10" s="19">
        <f t="shared" si="3"/>
        <v>36.356213926277036</v>
      </c>
    </row>
    <row r="11" spans="1:8" x14ac:dyDescent="0.2">
      <c r="A11" s="26"/>
      <c r="B11" s="12" t="s">
        <v>32</v>
      </c>
      <c r="C11" s="60">
        <v>8.41888613549221</v>
      </c>
      <c r="D11" s="19">
        <f t="shared" si="0"/>
        <v>0.38034904674523584</v>
      </c>
      <c r="E11" s="60">
        <v>0.675405594405594</v>
      </c>
      <c r="F11" s="19">
        <f t="shared" si="1"/>
        <v>0.17618451473415919</v>
      </c>
      <c r="G11" s="60">
        <f t="shared" si="2"/>
        <v>9.0942917298978045</v>
      </c>
      <c r="H11" s="19">
        <f t="shared" si="3"/>
        <v>0.35020952933224431</v>
      </c>
    </row>
    <row r="12" spans="1:8" x14ac:dyDescent="0.2">
      <c r="A12" s="13" t="s">
        <v>2</v>
      </c>
      <c r="B12" s="18" t="s">
        <v>36</v>
      </c>
      <c r="C12" s="61">
        <f>SUM(C6:C11)</f>
        <v>2213.4631879677936</v>
      </c>
      <c r="D12" s="53">
        <f t="shared" si="0"/>
        <v>100</v>
      </c>
      <c r="E12" s="61">
        <f>SUM(E6:E11)</f>
        <v>383.35128114107994</v>
      </c>
      <c r="F12" s="53">
        <v>18.607616097739605</v>
      </c>
      <c r="G12" s="61">
        <f t="shared" si="2"/>
        <v>2596.8144691088737</v>
      </c>
      <c r="H12" s="57">
        <f t="shared" si="3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C16" sqref="C16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10" width="8.77734375" customWidth="1"/>
  </cols>
  <sheetData>
    <row r="1" spans="1:8" ht="10.5" x14ac:dyDescent="0.25">
      <c r="A1" s="1" t="s">
        <v>38</v>
      </c>
    </row>
    <row r="2" spans="1:8" x14ac:dyDescent="0.2">
      <c r="A2" s="2" t="s">
        <v>48</v>
      </c>
    </row>
    <row r="4" spans="1:8" x14ac:dyDescent="0.2">
      <c r="A4" s="28" t="s">
        <v>0</v>
      </c>
      <c r="B4" s="28" t="s">
        <v>1</v>
      </c>
      <c r="C4" s="11" t="s">
        <v>25</v>
      </c>
      <c r="D4" s="29"/>
      <c r="E4" s="11" t="s">
        <v>26</v>
      </c>
      <c r="F4" s="29"/>
      <c r="G4" s="8" t="s">
        <v>2</v>
      </c>
      <c r="H4" s="8"/>
    </row>
    <row r="5" spans="1:8" x14ac:dyDescent="0.2">
      <c r="A5" s="22"/>
      <c r="B5" s="16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7" t="s">
        <v>35</v>
      </c>
      <c r="B6" s="27" t="s">
        <v>40</v>
      </c>
      <c r="C6" s="62">
        <v>884.58073817903721</v>
      </c>
      <c r="D6" s="19">
        <f>C6/$C$16*100</f>
        <v>2.8364102540254628</v>
      </c>
      <c r="E6" s="60">
        <v>66.700102030259103</v>
      </c>
      <c r="F6" s="19">
        <f>E6/$E$16*100</f>
        <v>5.2494241550516572</v>
      </c>
      <c r="G6" s="60">
        <f>C6+E6</f>
        <v>951.28084020929634</v>
      </c>
      <c r="H6" s="30">
        <f>G6/$G$16*100</f>
        <v>2.9308735261600751</v>
      </c>
    </row>
    <row r="7" spans="1:8" x14ac:dyDescent="0.2">
      <c r="A7" s="27"/>
      <c r="B7" s="27" t="s">
        <v>8</v>
      </c>
      <c r="C7" s="63">
        <v>493.83949908486312</v>
      </c>
      <c r="D7" s="19">
        <f t="shared" ref="D7:D16" si="0">C7/$C$16*100</f>
        <v>1.5834975357145964</v>
      </c>
      <c r="E7" s="60">
        <v>37.846262351002103</v>
      </c>
      <c r="F7" s="19">
        <f t="shared" ref="F7:F16" si="1">E7/$E$16*100</f>
        <v>2.978572411683023</v>
      </c>
      <c r="G7" s="60">
        <f t="shared" ref="G7:G15" si="2">C7+E7</f>
        <v>531.68576143586517</v>
      </c>
      <c r="H7" s="30">
        <f t="shared" ref="H7:H16" si="3">G7/$G$16*100</f>
        <v>1.6381111198305938</v>
      </c>
    </row>
    <row r="8" spans="1:8" x14ac:dyDescent="0.2">
      <c r="A8" s="27"/>
      <c r="B8" s="27" t="s">
        <v>9</v>
      </c>
      <c r="C8" s="63">
        <v>3046.8156483570883</v>
      </c>
      <c r="D8" s="19">
        <f t="shared" si="0"/>
        <v>9.76962166835715</v>
      </c>
      <c r="E8" s="60">
        <v>87.954537180400806</v>
      </c>
      <c r="F8" s="19">
        <f t="shared" si="1"/>
        <v>6.9221883920316323</v>
      </c>
      <c r="G8" s="60">
        <f t="shared" si="2"/>
        <v>3134.7701855374889</v>
      </c>
      <c r="H8" s="30">
        <f t="shared" si="3"/>
        <v>9.6581519978540911</v>
      </c>
    </row>
    <row r="9" spans="1:8" x14ac:dyDescent="0.2">
      <c r="A9" s="27"/>
      <c r="B9" s="27" t="s">
        <v>5</v>
      </c>
      <c r="C9" s="63">
        <v>14472.281957617963</v>
      </c>
      <c r="D9" s="19">
        <f t="shared" si="0"/>
        <v>46.405406733406615</v>
      </c>
      <c r="E9" s="60">
        <v>382.98415007521862</v>
      </c>
      <c r="F9" s="19">
        <f t="shared" si="1"/>
        <v>30.141576807404647</v>
      </c>
      <c r="G9" s="60">
        <f t="shared" si="2"/>
        <v>14855.266107693182</v>
      </c>
      <c r="H9" s="30">
        <f t="shared" si="3"/>
        <v>45.768719728993744</v>
      </c>
    </row>
    <row r="10" spans="1:8" x14ac:dyDescent="0.2">
      <c r="A10" s="27"/>
      <c r="B10" s="27" t="s">
        <v>10</v>
      </c>
      <c r="C10" s="63">
        <v>2197.7018476423468</v>
      </c>
      <c r="D10" s="19">
        <f t="shared" si="0"/>
        <v>7.0469362341934625</v>
      </c>
      <c r="E10" s="60">
        <v>157.44457034712471</v>
      </c>
      <c r="F10" s="19">
        <f t="shared" si="1"/>
        <v>12.391185403089491</v>
      </c>
      <c r="G10" s="60">
        <f t="shared" si="2"/>
        <v>2355.1464179894715</v>
      </c>
      <c r="H10" s="30">
        <f t="shared" si="3"/>
        <v>7.2561498087119949</v>
      </c>
    </row>
    <row r="11" spans="1:8" x14ac:dyDescent="0.2">
      <c r="A11" s="27"/>
      <c r="B11" s="27" t="s">
        <v>7</v>
      </c>
      <c r="C11" s="63">
        <v>158.72836282150581</v>
      </c>
      <c r="D11" s="19">
        <f t="shared" si="0"/>
        <v>0.50896287526947015</v>
      </c>
      <c r="E11" s="60">
        <v>10.9479892064277</v>
      </c>
      <c r="F11" s="19">
        <f t="shared" si="1"/>
        <v>0.86162745243469518</v>
      </c>
      <c r="G11" s="60">
        <f t="shared" si="2"/>
        <v>169.67635202793352</v>
      </c>
      <c r="H11" s="30">
        <f t="shared" si="3"/>
        <v>0.52276878410026018</v>
      </c>
    </row>
    <row r="12" spans="1:8" x14ac:dyDescent="0.2">
      <c r="A12" s="27"/>
      <c r="B12" s="27" t="s">
        <v>11</v>
      </c>
      <c r="C12" s="63">
        <v>3051.4060041230609</v>
      </c>
      <c r="D12" s="19">
        <f t="shared" si="0"/>
        <v>9.7843406551067726</v>
      </c>
      <c r="E12" s="60">
        <v>230.16374388119601</v>
      </c>
      <c r="F12" s="19">
        <f t="shared" si="1"/>
        <v>18.114321867138226</v>
      </c>
      <c r="G12" s="60">
        <f t="shared" si="2"/>
        <v>3281.5697480042568</v>
      </c>
      <c r="H12" s="30">
        <f t="shared" si="3"/>
        <v>10.110437940237908</v>
      </c>
    </row>
    <row r="13" spans="1:8" x14ac:dyDescent="0.2">
      <c r="A13" s="27"/>
      <c r="B13" s="27" t="s">
        <v>12</v>
      </c>
      <c r="C13" s="63">
        <v>547.07354106552725</v>
      </c>
      <c r="D13" s="19">
        <f t="shared" si="0"/>
        <v>1.7541926187298642</v>
      </c>
      <c r="E13" s="60">
        <v>20.4490253136772</v>
      </c>
      <c r="F13" s="19">
        <f t="shared" si="1"/>
        <v>1.6093769598760372</v>
      </c>
      <c r="G13" s="60">
        <f t="shared" si="2"/>
        <v>567.52256637920448</v>
      </c>
      <c r="H13" s="30">
        <f t="shared" si="3"/>
        <v>1.7485234591009682</v>
      </c>
    </row>
    <row r="14" spans="1:8" x14ac:dyDescent="0.2">
      <c r="A14" s="27"/>
      <c r="B14" s="27" t="s">
        <v>13</v>
      </c>
      <c r="C14" s="63">
        <v>3291.0412846665745</v>
      </c>
      <c r="D14" s="19">
        <f t="shared" si="0"/>
        <v>10.552731755685226</v>
      </c>
      <c r="E14" s="60">
        <v>132.54771306471437</v>
      </c>
      <c r="F14" s="19">
        <f t="shared" si="1"/>
        <v>10.431755656732161</v>
      </c>
      <c r="G14" s="60">
        <f t="shared" si="2"/>
        <v>3423.5889977312891</v>
      </c>
      <c r="H14" s="30">
        <f t="shared" si="3"/>
        <v>10.547995853354813</v>
      </c>
    </row>
    <row r="15" spans="1:8" x14ac:dyDescent="0.2">
      <c r="A15" s="27"/>
      <c r="B15" s="55" t="s">
        <v>19</v>
      </c>
      <c r="C15" s="63">
        <v>3043.1599520849377</v>
      </c>
      <c r="D15" s="19">
        <f t="shared" si="0"/>
        <v>9.7578996695113727</v>
      </c>
      <c r="E15" s="60">
        <v>143.57940782527376</v>
      </c>
      <c r="F15" s="19">
        <f t="shared" si="1"/>
        <v>11.299970894558422</v>
      </c>
      <c r="G15" s="60">
        <f t="shared" si="2"/>
        <v>3186.7393599102115</v>
      </c>
      <c r="H15" s="30">
        <f t="shared" si="3"/>
        <v>9.8182677816555355</v>
      </c>
    </row>
    <row r="16" spans="1:8" x14ac:dyDescent="0.2">
      <c r="A16" s="13" t="s">
        <v>2</v>
      </c>
      <c r="B16" s="14"/>
      <c r="C16" s="64">
        <f>SUM(C6:C15)</f>
        <v>31186.628835642907</v>
      </c>
      <c r="D16" s="56">
        <f t="shared" si="0"/>
        <v>100</v>
      </c>
      <c r="E16" s="64">
        <f>SUM(E6:E15)</f>
        <v>1270.6175012752944</v>
      </c>
      <c r="F16" s="56">
        <f t="shared" si="1"/>
        <v>100</v>
      </c>
      <c r="G16" s="64">
        <f>SUM(G6:G15)</f>
        <v>32457.246336918204</v>
      </c>
      <c r="H16" s="20">
        <f t="shared" si="3"/>
        <v>100</v>
      </c>
    </row>
    <row r="17" spans="1:8" x14ac:dyDescent="0.2">
      <c r="A17" s="48"/>
      <c r="B17" s="49"/>
      <c r="C17" s="49"/>
      <c r="D17" s="49"/>
      <c r="E17" s="49"/>
      <c r="F17" s="49"/>
      <c r="G17" s="49"/>
      <c r="H17" s="49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tabSelected="1" workbookViewId="0">
      <selection activeCell="E10" sqref="E10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8" width="8.77734375" customWidth="1"/>
  </cols>
  <sheetData>
    <row r="1" spans="1:8" ht="10.5" x14ac:dyDescent="0.25">
      <c r="A1" s="1" t="s">
        <v>42</v>
      </c>
    </row>
    <row r="2" spans="1:8" x14ac:dyDescent="0.2">
      <c r="A2" s="2" t="s">
        <v>49</v>
      </c>
    </row>
    <row r="4" spans="1:8" x14ac:dyDescent="0.2">
      <c r="A4" s="25" t="s">
        <v>0</v>
      </c>
      <c r="B4" s="25" t="s">
        <v>1</v>
      </c>
      <c r="C4" s="11" t="s">
        <v>25</v>
      </c>
      <c r="D4" s="8"/>
      <c r="E4" s="11" t="s">
        <v>26</v>
      </c>
      <c r="F4" s="8"/>
      <c r="G4" s="8" t="s">
        <v>2</v>
      </c>
      <c r="H4" s="8"/>
    </row>
    <row r="5" spans="1:8" x14ac:dyDescent="0.2">
      <c r="A5" s="15"/>
      <c r="B5" s="16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7" t="s">
        <v>35</v>
      </c>
      <c r="B6" s="27" t="s">
        <v>40</v>
      </c>
      <c r="C6" s="62">
        <v>2513.187988038766</v>
      </c>
      <c r="D6" s="19">
        <f>C6/$C$16*100</f>
        <v>5.5597897341180449</v>
      </c>
      <c r="E6" s="60">
        <v>0</v>
      </c>
      <c r="F6" s="19">
        <f>E6/$E$16*100</f>
        <v>0</v>
      </c>
      <c r="G6" s="60">
        <f>C6+E6</f>
        <v>2513.187988038766</v>
      </c>
      <c r="H6" s="30">
        <f>G6/$G$16*100</f>
        <v>5.5596245141078597</v>
      </c>
    </row>
    <row r="7" spans="1:8" x14ac:dyDescent="0.2">
      <c r="A7" s="27"/>
      <c r="B7" s="27" t="s">
        <v>8</v>
      </c>
      <c r="C7" s="63">
        <v>1594.7758101624336</v>
      </c>
      <c r="D7" s="19">
        <f t="shared" ref="D7:D16" si="0">C7/$C$16*100</f>
        <v>3.5280361913874141</v>
      </c>
      <c r="E7" s="60">
        <v>1.3433333333333299</v>
      </c>
      <c r="F7" s="19">
        <f t="shared" ref="F7:F16" si="1">E7/$E$16*100</f>
        <v>100</v>
      </c>
      <c r="G7" s="60">
        <f t="shared" ref="G7:G15" si="2">C7+E7</f>
        <v>1596.1191434957668</v>
      </c>
      <c r="H7" s="30">
        <f t="shared" ref="H7:H16" si="3">G7/$G$16*100</f>
        <v>3.5309030442011751</v>
      </c>
    </row>
    <row r="8" spans="1:8" x14ac:dyDescent="0.2">
      <c r="A8" s="27"/>
      <c r="B8" s="27" t="s">
        <v>9</v>
      </c>
      <c r="C8" s="63">
        <v>578.71730517451147</v>
      </c>
      <c r="D8" s="19">
        <f t="shared" si="0"/>
        <v>1.2802649652868219</v>
      </c>
      <c r="E8" s="60">
        <v>0</v>
      </c>
      <c r="F8" s="19">
        <f t="shared" si="1"/>
        <v>0</v>
      </c>
      <c r="G8" s="60">
        <f t="shared" si="2"/>
        <v>578.71730517451147</v>
      </c>
      <c r="H8" s="30">
        <f t="shared" si="3"/>
        <v>1.2802269197130285</v>
      </c>
    </row>
    <row r="9" spans="1:8" x14ac:dyDescent="0.2">
      <c r="A9" s="27"/>
      <c r="B9" s="27" t="s">
        <v>5</v>
      </c>
      <c r="C9" s="63">
        <v>31845.580866080018</v>
      </c>
      <c r="D9" s="19">
        <f t="shared" si="0"/>
        <v>70.450254584587256</v>
      </c>
      <c r="E9" s="60">
        <v>0</v>
      </c>
      <c r="F9" s="19">
        <f t="shared" si="1"/>
        <v>0</v>
      </c>
      <c r="G9" s="60">
        <f t="shared" si="2"/>
        <v>31845.580866080018</v>
      </c>
      <c r="H9" s="30">
        <f t="shared" si="3"/>
        <v>70.448161017683347</v>
      </c>
    </row>
    <row r="10" spans="1:8" x14ac:dyDescent="0.2">
      <c r="A10" s="27"/>
      <c r="B10" s="27" t="s">
        <v>10</v>
      </c>
      <c r="C10" s="63">
        <v>2565.8407163427819</v>
      </c>
      <c r="D10" s="19">
        <f t="shared" si="0"/>
        <v>5.6762705145814358</v>
      </c>
      <c r="E10" s="60">
        <v>0</v>
      </c>
      <c r="F10" s="19">
        <f t="shared" si="1"/>
        <v>0</v>
      </c>
      <c r="G10" s="60">
        <f t="shared" si="2"/>
        <v>2565.8407163427819</v>
      </c>
      <c r="H10" s="30">
        <f t="shared" si="3"/>
        <v>5.6761018331173725</v>
      </c>
    </row>
    <row r="11" spans="1:8" x14ac:dyDescent="0.2">
      <c r="A11" s="27"/>
      <c r="B11" s="27" t="s">
        <v>7</v>
      </c>
      <c r="C11" s="63">
        <v>74.052017812844142</v>
      </c>
      <c r="D11" s="19">
        <f t="shared" si="0"/>
        <v>0.1638212701899269</v>
      </c>
      <c r="E11" s="60">
        <v>0</v>
      </c>
      <c r="F11" s="19">
        <f t="shared" si="1"/>
        <v>0</v>
      </c>
      <c r="G11" s="60">
        <f t="shared" si="2"/>
        <v>74.052017812844142</v>
      </c>
      <c r="H11" s="30">
        <f t="shared" si="3"/>
        <v>0.16381640192094124</v>
      </c>
    </row>
    <row r="12" spans="1:8" x14ac:dyDescent="0.2">
      <c r="A12" s="27"/>
      <c r="B12" s="27" t="s">
        <v>11</v>
      </c>
      <c r="C12" s="63">
        <v>1280.7209200598916</v>
      </c>
      <c r="D12" s="19">
        <f t="shared" si="0"/>
        <v>2.8332695594235697</v>
      </c>
      <c r="E12" s="60">
        <v>0</v>
      </c>
      <c r="F12" s="19">
        <f t="shared" si="1"/>
        <v>0</v>
      </c>
      <c r="G12" s="60">
        <f t="shared" si="2"/>
        <v>1280.7209200598916</v>
      </c>
      <c r="H12" s="30">
        <f t="shared" si="3"/>
        <v>2.8331853632852533</v>
      </c>
    </row>
    <row r="13" spans="1:8" x14ac:dyDescent="0.2">
      <c r="A13" s="27"/>
      <c r="B13" s="27" t="s">
        <v>12</v>
      </c>
      <c r="C13" s="63">
        <v>1606.041181417535</v>
      </c>
      <c r="D13" s="19">
        <f t="shared" si="0"/>
        <v>3.552957962362461</v>
      </c>
      <c r="E13" s="60">
        <v>0</v>
      </c>
      <c r="F13" s="19">
        <f t="shared" si="1"/>
        <v>0</v>
      </c>
      <c r="G13" s="60">
        <f t="shared" si="2"/>
        <v>1606.041181417535</v>
      </c>
      <c r="H13" s="30">
        <f t="shared" si="3"/>
        <v>3.5528523792777036</v>
      </c>
    </row>
    <row r="14" spans="1:8" x14ac:dyDescent="0.2">
      <c r="A14" s="27"/>
      <c r="B14" s="27" t="s">
        <v>13</v>
      </c>
      <c r="C14" s="63">
        <v>2357.8936520253328</v>
      </c>
      <c r="D14" s="19">
        <f t="shared" si="0"/>
        <v>5.2162404814384056</v>
      </c>
      <c r="E14" s="60">
        <v>0</v>
      </c>
      <c r="F14" s="19">
        <f t="shared" si="1"/>
        <v>0</v>
      </c>
      <c r="G14" s="60">
        <f t="shared" si="2"/>
        <v>2357.8936520253328</v>
      </c>
      <c r="H14" s="30">
        <f t="shared" si="3"/>
        <v>5.2160854706652131</v>
      </c>
    </row>
    <row r="15" spans="1:8" x14ac:dyDescent="0.2">
      <c r="A15" s="27"/>
      <c r="B15" s="27" t="s">
        <v>19</v>
      </c>
      <c r="C15" s="63">
        <v>786.12181596105552</v>
      </c>
      <c r="D15" s="19">
        <f t="shared" si="0"/>
        <v>1.7390947366246499</v>
      </c>
      <c r="E15" s="60">
        <v>0</v>
      </c>
      <c r="F15" s="19">
        <f t="shared" si="1"/>
        <v>0</v>
      </c>
      <c r="G15" s="60">
        <f t="shared" si="2"/>
        <v>786.12181596105552</v>
      </c>
      <c r="H15" s="30">
        <f t="shared" si="3"/>
        <v>1.7390430560281094</v>
      </c>
    </row>
    <row r="16" spans="1:8" x14ac:dyDescent="0.2">
      <c r="A16" s="50" t="s">
        <v>2</v>
      </c>
      <c r="B16" s="54"/>
      <c r="C16" s="64">
        <f>SUM(C6:C15)</f>
        <v>45202.932273075174</v>
      </c>
      <c r="D16" s="20">
        <f t="shared" si="0"/>
        <v>100</v>
      </c>
      <c r="E16" s="64">
        <f>SUM(E6:E15)</f>
        <v>1.3433333333333299</v>
      </c>
      <c r="F16" s="20">
        <f t="shared" si="1"/>
        <v>100</v>
      </c>
      <c r="G16" s="64">
        <f>SUM(G6:G15)</f>
        <v>45204.275606408497</v>
      </c>
      <c r="H16" s="20">
        <f t="shared" si="3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workbookViewId="0">
      <selection activeCell="F12" sqref="F12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10" width="8.77734375" customWidth="1"/>
  </cols>
  <sheetData>
    <row r="1" spans="1:8" ht="10.5" x14ac:dyDescent="0.25">
      <c r="A1" s="1" t="s">
        <v>39</v>
      </c>
    </row>
    <row r="2" spans="1:8" x14ac:dyDescent="0.2">
      <c r="A2" s="2" t="s">
        <v>50</v>
      </c>
    </row>
    <row r="4" spans="1:8" x14ac:dyDescent="0.2">
      <c r="A4" s="28" t="s">
        <v>0</v>
      </c>
      <c r="B4" s="31" t="s">
        <v>1</v>
      </c>
      <c r="C4" s="11" t="s">
        <v>25</v>
      </c>
      <c r="D4" s="29"/>
      <c r="E4" s="11" t="s">
        <v>26</v>
      </c>
      <c r="F4" s="29"/>
      <c r="G4" s="8" t="s">
        <v>2</v>
      </c>
      <c r="H4" s="8"/>
    </row>
    <row r="5" spans="1:8" x14ac:dyDescent="0.2">
      <c r="A5" s="22"/>
      <c r="B5" s="4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7" t="s">
        <v>35</v>
      </c>
      <c r="B6" s="25" t="s">
        <v>40</v>
      </c>
      <c r="C6" s="62">
        <v>10.897215832491481</v>
      </c>
      <c r="D6" s="19">
        <f t="shared" ref="D6:D15" si="0">C6/$C$16*100</f>
        <v>0.34216592973160587</v>
      </c>
      <c r="E6" s="60"/>
      <c r="F6" s="19">
        <v>0</v>
      </c>
      <c r="G6" s="60">
        <f>C6+E6</f>
        <v>10.897215832491481</v>
      </c>
      <c r="H6" s="30">
        <f t="shared" ref="H6:H15" si="1">G6/$G$16*100</f>
        <v>0.34216592973160587</v>
      </c>
    </row>
    <row r="7" spans="1:8" x14ac:dyDescent="0.2">
      <c r="A7" s="27"/>
      <c r="B7" s="9" t="s">
        <v>8</v>
      </c>
      <c r="C7" s="63">
        <v>19.87922584023832</v>
      </c>
      <c r="D7" s="19">
        <f t="shared" si="0"/>
        <v>0.62419556486058292</v>
      </c>
      <c r="E7" s="60"/>
      <c r="F7" s="19">
        <v>0</v>
      </c>
      <c r="G7" s="60">
        <f t="shared" ref="G7:G15" si="2">C7+E7</f>
        <v>19.87922584023832</v>
      </c>
      <c r="H7" s="30">
        <f t="shared" si="1"/>
        <v>0.62419556486058292</v>
      </c>
    </row>
    <row r="8" spans="1:8" x14ac:dyDescent="0.2">
      <c r="A8" s="27"/>
      <c r="B8" s="9" t="s">
        <v>9</v>
      </c>
      <c r="C8" s="63">
        <v>11.24307406153126</v>
      </c>
      <c r="D8" s="19">
        <f t="shared" si="0"/>
        <v>0.35302566714654016</v>
      </c>
      <c r="E8" s="60"/>
      <c r="F8" s="19">
        <v>0</v>
      </c>
      <c r="G8" s="60">
        <f t="shared" si="2"/>
        <v>11.24307406153126</v>
      </c>
      <c r="H8" s="30">
        <f t="shared" si="1"/>
        <v>0.35302566714654016</v>
      </c>
    </row>
    <row r="9" spans="1:8" x14ac:dyDescent="0.2">
      <c r="A9" s="27"/>
      <c r="B9" s="9" t="s">
        <v>5</v>
      </c>
      <c r="C9" s="63">
        <v>2925.0244355706172</v>
      </c>
      <c r="D9" s="19">
        <f t="shared" si="0"/>
        <v>91.843982983299171</v>
      </c>
      <c r="E9" s="60"/>
      <c r="F9" s="19">
        <v>0</v>
      </c>
      <c r="G9" s="60">
        <f t="shared" si="2"/>
        <v>2925.0244355706172</v>
      </c>
      <c r="H9" s="30">
        <f t="shared" si="1"/>
        <v>91.843982983299171</v>
      </c>
    </row>
    <row r="10" spans="1:8" x14ac:dyDescent="0.2">
      <c r="A10" s="27"/>
      <c r="B10" s="9" t="s">
        <v>10</v>
      </c>
      <c r="C10" s="63">
        <v>13.394599958278015</v>
      </c>
      <c r="D10" s="19">
        <f t="shared" si="0"/>
        <v>0.42058226785247155</v>
      </c>
      <c r="E10" s="60"/>
      <c r="F10" s="19">
        <v>0</v>
      </c>
      <c r="G10" s="60">
        <f t="shared" si="2"/>
        <v>13.394599958278015</v>
      </c>
      <c r="H10" s="30">
        <f t="shared" si="1"/>
        <v>0.42058226785247155</v>
      </c>
    </row>
    <row r="11" spans="1:8" x14ac:dyDescent="0.2">
      <c r="A11" s="27"/>
      <c r="B11" s="27" t="s">
        <v>7</v>
      </c>
      <c r="C11" s="63">
        <v>0.610716630196937</v>
      </c>
      <c r="D11" s="19">
        <f t="shared" si="0"/>
        <v>1.9176129645044507E-2</v>
      </c>
      <c r="E11" s="60"/>
      <c r="F11" s="19">
        <v>0</v>
      </c>
      <c r="G11" s="60">
        <f t="shared" si="2"/>
        <v>0.610716630196937</v>
      </c>
      <c r="H11" s="30">
        <f t="shared" si="1"/>
        <v>1.9176129645044507E-2</v>
      </c>
    </row>
    <row r="12" spans="1:8" x14ac:dyDescent="0.2">
      <c r="A12" s="27"/>
      <c r="B12" s="9" t="s">
        <v>11</v>
      </c>
      <c r="C12" s="63">
        <v>136.09297836628727</v>
      </c>
      <c r="D12" s="19">
        <f t="shared" si="0"/>
        <v>4.2732365026487056</v>
      </c>
      <c r="E12" s="60"/>
      <c r="F12" s="19">
        <v>0</v>
      </c>
      <c r="G12" s="60">
        <f t="shared" si="2"/>
        <v>136.09297836628727</v>
      </c>
      <c r="H12" s="30">
        <f t="shared" si="1"/>
        <v>4.2732365026487056</v>
      </c>
    </row>
    <row r="13" spans="1:8" x14ac:dyDescent="0.2">
      <c r="A13" s="27"/>
      <c r="B13" s="9" t="s">
        <v>12</v>
      </c>
      <c r="C13" s="63">
        <v>12.087443667403681</v>
      </c>
      <c r="D13" s="19">
        <f t="shared" si="0"/>
        <v>0.37953835769718614</v>
      </c>
      <c r="E13" s="60"/>
      <c r="F13" s="19">
        <v>0</v>
      </c>
      <c r="G13" s="60">
        <f t="shared" si="2"/>
        <v>12.087443667403681</v>
      </c>
      <c r="H13" s="30">
        <f t="shared" si="1"/>
        <v>0.37953835769718614</v>
      </c>
    </row>
    <row r="14" spans="1:8" x14ac:dyDescent="0.2">
      <c r="A14" s="27"/>
      <c r="B14" s="9" t="s">
        <v>13</v>
      </c>
      <c r="C14" s="63">
        <v>35.248506366919585</v>
      </c>
      <c r="D14" s="19">
        <f t="shared" si="0"/>
        <v>1.106781597986386</v>
      </c>
      <c r="E14" s="60"/>
      <c r="F14" s="19">
        <v>0</v>
      </c>
      <c r="G14" s="60">
        <f t="shared" si="2"/>
        <v>35.248506366919585</v>
      </c>
      <c r="H14" s="30">
        <f t="shared" si="1"/>
        <v>1.106781597986386</v>
      </c>
    </row>
    <row r="15" spans="1:8" x14ac:dyDescent="0.2">
      <c r="A15" s="27"/>
      <c r="B15" s="9" t="s">
        <v>19</v>
      </c>
      <c r="C15" s="63">
        <v>20.297050335422821</v>
      </c>
      <c r="D15" s="19">
        <f t="shared" si="0"/>
        <v>0.6373149991323328</v>
      </c>
      <c r="E15" s="60"/>
      <c r="F15" s="19">
        <v>0</v>
      </c>
      <c r="G15" s="60">
        <f t="shared" si="2"/>
        <v>20.297050335422821</v>
      </c>
      <c r="H15" s="30">
        <f t="shared" si="1"/>
        <v>0.6373149991323328</v>
      </c>
    </row>
    <row r="16" spans="1:8" x14ac:dyDescent="0.2">
      <c r="A16" s="13" t="s">
        <v>2</v>
      </c>
      <c r="B16" s="52"/>
      <c r="C16" s="61">
        <f>SUM(C6:C15)</f>
        <v>3184.7752466293859</v>
      </c>
      <c r="D16" s="53">
        <f>C16/$C$16*100</f>
        <v>100</v>
      </c>
      <c r="E16" s="61">
        <f>SUM(E6:E15)</f>
        <v>0</v>
      </c>
      <c r="F16" s="53">
        <v>0</v>
      </c>
      <c r="G16" s="61">
        <f>SUM(G6:G15)</f>
        <v>3184.7752466293859</v>
      </c>
      <c r="H16" s="53">
        <f>G16/$G$16*100</f>
        <v>100</v>
      </c>
    </row>
  </sheetData>
  <pageMargins left="0.7" right="0.7" top="0.75" bottom="0.75" header="0.3" footer="0.3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workbookViewId="0">
      <selection activeCell="E16" sqref="E16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8" width="8.77734375" customWidth="1"/>
  </cols>
  <sheetData>
    <row r="1" spans="1:8" ht="10.5" x14ac:dyDescent="0.25">
      <c r="A1" s="1" t="s">
        <v>43</v>
      </c>
    </row>
    <row r="2" spans="1:8" x14ac:dyDescent="0.2">
      <c r="A2" s="2" t="s">
        <v>51</v>
      </c>
    </row>
    <row r="3" spans="1:8" x14ac:dyDescent="0.2">
      <c r="A3" s="48"/>
      <c r="B3" s="49"/>
      <c r="C3" s="49"/>
      <c r="D3" s="49"/>
      <c r="E3" s="49"/>
      <c r="F3" s="49"/>
      <c r="G3" s="49"/>
      <c r="H3" s="49"/>
    </row>
    <row r="4" spans="1:8" x14ac:dyDescent="0.2">
      <c r="A4" s="25" t="s">
        <v>0</v>
      </c>
      <c r="B4" s="25" t="s">
        <v>1</v>
      </c>
      <c r="C4" s="11" t="s">
        <v>25</v>
      </c>
      <c r="D4" s="8"/>
      <c r="E4" s="11" t="s">
        <v>26</v>
      </c>
      <c r="F4" s="8"/>
      <c r="G4" s="8" t="s">
        <v>2</v>
      </c>
      <c r="H4" s="8"/>
    </row>
    <row r="5" spans="1:8" x14ac:dyDescent="0.2">
      <c r="A5" s="15"/>
      <c r="B5" s="16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7" t="s">
        <v>35</v>
      </c>
      <c r="B6" s="27" t="s">
        <v>40</v>
      </c>
      <c r="C6" s="62">
        <v>242.251889554108</v>
      </c>
      <c r="D6" s="19">
        <f>C6/$C$16*100</f>
        <v>2.9884444143241784</v>
      </c>
      <c r="E6" s="60">
        <v>1.694</v>
      </c>
      <c r="F6" s="19">
        <f>E6/$E$16*100</f>
        <v>4.1615905712871974</v>
      </c>
      <c r="G6" s="60">
        <f>C6+E6</f>
        <v>243.94588955410799</v>
      </c>
      <c r="H6" s="30">
        <f>G6/$G$16*100</f>
        <v>2.9943059152903624</v>
      </c>
    </row>
    <row r="7" spans="1:8" x14ac:dyDescent="0.2">
      <c r="A7" s="27"/>
      <c r="B7" s="27" t="s">
        <v>8</v>
      </c>
      <c r="C7" s="63">
        <v>1098.7079711264973</v>
      </c>
      <c r="D7" s="19">
        <f t="shared" ref="D7:D16" si="0">C7/$C$16*100</f>
        <v>13.5537753919276</v>
      </c>
      <c r="E7" s="60">
        <v>7.1390012820512796</v>
      </c>
      <c r="F7" s="19">
        <f t="shared" ref="F7:F16" si="1">E7/$E$16*100</f>
        <v>17.538134842852315</v>
      </c>
      <c r="G7" s="60">
        <f t="shared" ref="G7:G15" si="2">C7+E7</f>
        <v>1105.8469724085487</v>
      </c>
      <c r="H7" s="30">
        <f t="shared" ref="H7:H16" si="3">G7/$G$16*100</f>
        <v>13.573682823437821</v>
      </c>
    </row>
    <row r="8" spans="1:8" x14ac:dyDescent="0.2">
      <c r="A8" s="27"/>
      <c r="B8" s="27" t="s">
        <v>9</v>
      </c>
      <c r="C8" s="63">
        <v>39.469769363476402</v>
      </c>
      <c r="D8" s="19">
        <f t="shared" si="0"/>
        <v>0.48690316515611437</v>
      </c>
      <c r="E8" s="60">
        <v>0</v>
      </c>
      <c r="F8" s="19">
        <f t="shared" si="1"/>
        <v>0</v>
      </c>
      <c r="G8" s="60">
        <f t="shared" si="2"/>
        <v>39.469769363476402</v>
      </c>
      <c r="H8" s="30">
        <f t="shared" si="3"/>
        <v>0.484470404876365</v>
      </c>
    </row>
    <row r="9" spans="1:8" x14ac:dyDescent="0.2">
      <c r="A9" s="27"/>
      <c r="B9" s="27" t="s">
        <v>5</v>
      </c>
      <c r="C9" s="63">
        <v>5764.8933462716304</v>
      </c>
      <c r="D9" s="19">
        <f t="shared" si="0"/>
        <v>71.11632174077269</v>
      </c>
      <c r="E9" s="60">
        <v>27.6965965201465</v>
      </c>
      <c r="F9" s="19">
        <f t="shared" si="1"/>
        <v>68.041260292200406</v>
      </c>
      <c r="G9" s="60">
        <f t="shared" si="2"/>
        <v>5792.5899427917766</v>
      </c>
      <c r="H9" s="30">
        <f t="shared" si="3"/>
        <v>71.100957520769171</v>
      </c>
    </row>
    <row r="10" spans="1:8" x14ac:dyDescent="0.2">
      <c r="A10" s="27"/>
      <c r="B10" s="27" t="s">
        <v>10</v>
      </c>
      <c r="C10" s="63">
        <v>166.94139440996139</v>
      </c>
      <c r="D10" s="19">
        <f t="shared" si="0"/>
        <v>2.0594063417305497</v>
      </c>
      <c r="E10" s="60">
        <v>2.39619230769231</v>
      </c>
      <c r="F10" s="19">
        <f t="shared" si="1"/>
        <v>5.8866418622687302</v>
      </c>
      <c r="G10" s="60">
        <f t="shared" si="2"/>
        <v>169.33758671765369</v>
      </c>
      <c r="H10" s="30">
        <f t="shared" si="3"/>
        <v>2.0785287201045466</v>
      </c>
    </row>
    <row r="11" spans="1:8" x14ac:dyDescent="0.2">
      <c r="A11" s="27"/>
      <c r="B11" s="27" t="s">
        <v>7</v>
      </c>
      <c r="C11" s="63">
        <v>3.8707263214259298</v>
      </c>
      <c r="D11" s="19">
        <f t="shared" si="0"/>
        <v>4.7749681028016314E-2</v>
      </c>
      <c r="E11" s="60">
        <v>0</v>
      </c>
      <c r="F11" s="19">
        <f t="shared" si="1"/>
        <v>0</v>
      </c>
      <c r="G11" s="60">
        <f t="shared" si="2"/>
        <v>3.8707263214259298</v>
      </c>
      <c r="H11" s="30">
        <f t="shared" si="3"/>
        <v>4.7511104785985893E-2</v>
      </c>
    </row>
    <row r="12" spans="1:8" x14ac:dyDescent="0.2">
      <c r="A12" s="27"/>
      <c r="B12" s="27" t="s">
        <v>11</v>
      </c>
      <c r="C12" s="63">
        <v>315.32782170398872</v>
      </c>
      <c r="D12" s="19">
        <f t="shared" si="0"/>
        <v>3.8899166862507375</v>
      </c>
      <c r="E12" s="60">
        <v>1.2101999999999999</v>
      </c>
      <c r="F12" s="19">
        <f t="shared" si="1"/>
        <v>2.9730560267838055</v>
      </c>
      <c r="G12" s="60">
        <f t="shared" si="2"/>
        <v>316.5380217039887</v>
      </c>
      <c r="H12" s="30">
        <f t="shared" si="3"/>
        <v>3.8853356887259003</v>
      </c>
    </row>
    <row r="13" spans="1:8" x14ac:dyDescent="0.2">
      <c r="A13" s="27"/>
      <c r="B13" s="27" t="s">
        <v>12</v>
      </c>
      <c r="C13" s="63">
        <v>209.91233983749211</v>
      </c>
      <c r="D13" s="19">
        <f t="shared" si="0"/>
        <v>2.5895003776429131</v>
      </c>
      <c r="E13" s="60">
        <v>0</v>
      </c>
      <c r="F13" s="19">
        <f t="shared" si="1"/>
        <v>0</v>
      </c>
      <c r="G13" s="60">
        <f t="shared" si="2"/>
        <v>209.91233983749211</v>
      </c>
      <c r="H13" s="30">
        <f t="shared" si="3"/>
        <v>2.5765622122869623</v>
      </c>
    </row>
    <row r="14" spans="1:8" x14ac:dyDescent="0.2">
      <c r="A14" s="27"/>
      <c r="B14" s="27" t="s">
        <v>13</v>
      </c>
      <c r="C14" s="63">
        <v>189.12697949336695</v>
      </c>
      <c r="D14" s="19">
        <f t="shared" si="0"/>
        <v>2.3330900184318977</v>
      </c>
      <c r="E14" s="60">
        <v>0.5696</v>
      </c>
      <c r="F14" s="19">
        <f t="shared" si="1"/>
        <v>1.399316404607549</v>
      </c>
      <c r="G14" s="60">
        <f t="shared" si="2"/>
        <v>189.69657949336695</v>
      </c>
      <c r="H14" s="30">
        <f t="shared" si="3"/>
        <v>2.3284245171155087</v>
      </c>
    </row>
    <row r="15" spans="1:8" x14ac:dyDescent="0.2">
      <c r="A15" s="27"/>
      <c r="B15" s="27" t="s">
        <v>19</v>
      </c>
      <c r="C15" s="63">
        <v>75.785046130164773</v>
      </c>
      <c r="D15" s="19">
        <f t="shared" si="0"/>
        <v>0.93489218273530106</v>
      </c>
      <c r="E15" s="60">
        <v>0</v>
      </c>
      <c r="F15" s="19">
        <f t="shared" si="1"/>
        <v>0</v>
      </c>
      <c r="G15" s="60">
        <f t="shared" si="2"/>
        <v>75.785046130164773</v>
      </c>
      <c r="H15" s="30">
        <f t="shared" si="3"/>
        <v>0.93022109260739549</v>
      </c>
    </row>
    <row r="16" spans="1:8" x14ac:dyDescent="0.2">
      <c r="A16" s="13" t="s">
        <v>2</v>
      </c>
      <c r="B16" s="14"/>
      <c r="C16" s="64">
        <f>SUM(C6:C15)</f>
        <v>8106.2872842121124</v>
      </c>
      <c r="D16" s="20">
        <f t="shared" si="0"/>
        <v>100</v>
      </c>
      <c r="E16" s="64">
        <f>SUM(E6:E15)</f>
        <v>40.705590109890089</v>
      </c>
      <c r="F16" s="20">
        <f t="shared" si="1"/>
        <v>100</v>
      </c>
      <c r="G16" s="64">
        <f>SUM(G6:G15)</f>
        <v>8146.9928743220007</v>
      </c>
      <c r="H16" s="20">
        <f t="shared" si="3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G17" sqref="G17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8" width="8.77734375" customWidth="1"/>
  </cols>
  <sheetData>
    <row r="1" spans="1:8" ht="10.5" x14ac:dyDescent="0.25">
      <c r="A1" s="1" t="s">
        <v>45</v>
      </c>
    </row>
    <row r="2" spans="1:8" x14ac:dyDescent="0.2">
      <c r="A2" s="2" t="s">
        <v>52</v>
      </c>
    </row>
    <row r="4" spans="1:8" x14ac:dyDescent="0.2">
      <c r="A4" s="28" t="s">
        <v>0</v>
      </c>
      <c r="B4" s="31" t="s">
        <v>1</v>
      </c>
      <c r="C4" s="11" t="s">
        <v>25</v>
      </c>
      <c r="D4" s="29"/>
      <c r="E4" s="11" t="s">
        <v>26</v>
      </c>
      <c r="F4" s="29"/>
      <c r="G4" s="8" t="s">
        <v>2</v>
      </c>
      <c r="H4" s="8"/>
    </row>
    <row r="5" spans="1:8" x14ac:dyDescent="0.2">
      <c r="A5" s="22"/>
      <c r="B5" s="4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10" t="s">
        <v>34</v>
      </c>
      <c r="B6" s="12" t="s">
        <v>20</v>
      </c>
      <c r="C6" s="60">
        <v>2829.182367849141</v>
      </c>
      <c r="D6" s="19">
        <f t="shared" ref="D6:D11" si="0">C6/$C$11*100</f>
        <v>15.896870999759463</v>
      </c>
      <c r="E6" s="60">
        <v>184.15125839169499</v>
      </c>
      <c r="F6" s="19">
        <f t="shared" ref="F6:F11" si="1">E6/$E$11*100</f>
        <v>16.883933202510722</v>
      </c>
      <c r="G6" s="60">
        <f>C6+E6</f>
        <v>3013.3336262408361</v>
      </c>
      <c r="H6" s="30">
        <f t="shared" ref="H6:H11" si="2">G6/$G$11*100</f>
        <v>15.95386962859579</v>
      </c>
    </row>
    <row r="7" spans="1:8" x14ac:dyDescent="0.2">
      <c r="A7" s="23"/>
      <c r="B7" s="12" t="s">
        <v>21</v>
      </c>
      <c r="C7" s="60">
        <v>636.39275149503237</v>
      </c>
      <c r="D7" s="19">
        <f t="shared" si="0"/>
        <v>3.5758223261477493</v>
      </c>
      <c r="E7" s="60">
        <v>42.046338423127906</v>
      </c>
      <c r="F7" s="19">
        <f t="shared" si="1"/>
        <v>3.8550242640007255</v>
      </c>
      <c r="G7" s="60">
        <f>C7+E7</f>
        <v>678.43908991816033</v>
      </c>
      <c r="H7" s="30">
        <f t="shared" si="2"/>
        <v>3.591945046257695</v>
      </c>
    </row>
    <row r="8" spans="1:8" x14ac:dyDescent="0.2">
      <c r="A8" s="23"/>
      <c r="B8" s="12" t="s">
        <v>22</v>
      </c>
      <c r="C8" s="60">
        <v>9191.9079034867791</v>
      </c>
      <c r="D8" s="19">
        <f t="shared" si="0"/>
        <v>51.648340468941591</v>
      </c>
      <c r="E8" s="60">
        <v>487.51658571560904</v>
      </c>
      <c r="F8" s="19">
        <f t="shared" si="1"/>
        <v>44.698024549093454</v>
      </c>
      <c r="G8" s="60">
        <f>C8+E8</f>
        <v>9679.4244892023889</v>
      </c>
      <c r="H8" s="30">
        <f t="shared" si="2"/>
        <v>51.246989392680739</v>
      </c>
    </row>
    <row r="9" spans="1:8" x14ac:dyDescent="0.2">
      <c r="A9" s="23"/>
      <c r="B9" s="12" t="s">
        <v>23</v>
      </c>
      <c r="C9" s="60">
        <v>2608.8861237532169</v>
      </c>
      <c r="D9" s="19">
        <f t="shared" si="0"/>
        <v>14.659050131821989</v>
      </c>
      <c r="E9" s="60">
        <v>185.77054331352085</v>
      </c>
      <c r="F9" s="19">
        <f t="shared" si="1"/>
        <v>17.032397561075065</v>
      </c>
      <c r="G9" s="60">
        <f>C9+E9</f>
        <v>2794.6566670667376</v>
      </c>
      <c r="H9" s="30">
        <f t="shared" si="2"/>
        <v>14.796100814993304</v>
      </c>
    </row>
    <row r="10" spans="1:8" x14ac:dyDescent="0.2">
      <c r="A10" s="23"/>
      <c r="B10" s="12" t="s">
        <v>24</v>
      </c>
      <c r="C10" s="60">
        <v>2530.7329868605143</v>
      </c>
      <c r="D10" s="19">
        <f t="shared" si="0"/>
        <v>14.219916073329198</v>
      </c>
      <c r="E10" s="60">
        <v>191.20460692544501</v>
      </c>
      <c r="F10" s="19">
        <f t="shared" si="1"/>
        <v>17.530620423320027</v>
      </c>
      <c r="G10" s="60">
        <f>C10+E10</f>
        <v>2721.9375937859595</v>
      </c>
      <c r="H10" s="30">
        <f t="shared" si="2"/>
        <v>14.411095117472469</v>
      </c>
    </row>
    <row r="11" spans="1:8" x14ac:dyDescent="0.2">
      <c r="A11" s="50" t="s">
        <v>2</v>
      </c>
      <c r="B11" s="51"/>
      <c r="C11" s="64">
        <f>SUM(C6:C10)</f>
        <v>17797.102133444685</v>
      </c>
      <c r="D11" s="20">
        <f t="shared" si="0"/>
        <v>100</v>
      </c>
      <c r="E11" s="64">
        <f>SUM(E6:E10)</f>
        <v>1090.6893327693979</v>
      </c>
      <c r="F11" s="20">
        <f t="shared" si="1"/>
        <v>100</v>
      </c>
      <c r="G11" s="64">
        <f>SUM(G6:G10)</f>
        <v>18887.791466214083</v>
      </c>
      <c r="H11" s="20">
        <f t="shared" si="2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"/>
  <sheetViews>
    <sheetView workbookViewId="0">
      <selection activeCell="E10" sqref="E10"/>
    </sheetView>
  </sheetViews>
  <sheetFormatPr defaultColWidth="9.33203125" defaultRowHeight="10" x14ac:dyDescent="0.2"/>
  <cols>
    <col min="1" max="1" width="22.77734375" style="2" customWidth="1"/>
    <col min="2" max="2" width="25.77734375" customWidth="1"/>
    <col min="3" max="4" width="10.77734375" customWidth="1"/>
    <col min="5" max="8" width="8.77734375" customWidth="1"/>
  </cols>
  <sheetData>
    <row r="1" spans="1:8" ht="10.5" x14ac:dyDescent="0.25">
      <c r="A1" s="1" t="s">
        <v>44</v>
      </c>
    </row>
    <row r="2" spans="1:8" x14ac:dyDescent="0.2">
      <c r="A2" s="2" t="s">
        <v>53</v>
      </c>
    </row>
    <row r="4" spans="1:8" x14ac:dyDescent="0.2">
      <c r="A4" s="25" t="s">
        <v>0</v>
      </c>
      <c r="B4" s="25" t="s">
        <v>1</v>
      </c>
      <c r="C4" s="11" t="s">
        <v>25</v>
      </c>
      <c r="D4" s="8"/>
      <c r="E4" s="11" t="s">
        <v>26</v>
      </c>
      <c r="F4" s="8"/>
      <c r="G4" s="8" t="s">
        <v>2</v>
      </c>
      <c r="H4" s="8"/>
    </row>
    <row r="5" spans="1:8" x14ac:dyDescent="0.2">
      <c r="A5" s="15"/>
      <c r="B5" s="16"/>
      <c r="C5" s="7" t="s">
        <v>3</v>
      </c>
      <c r="D5" s="6" t="s">
        <v>4</v>
      </c>
      <c r="E5" s="7" t="s">
        <v>3</v>
      </c>
      <c r="F5" s="6" t="s">
        <v>4</v>
      </c>
      <c r="G5" s="7" t="s">
        <v>3</v>
      </c>
      <c r="H5" s="6" t="s">
        <v>4</v>
      </c>
    </row>
    <row r="6" spans="1:8" x14ac:dyDescent="0.2">
      <c r="A6" s="27" t="s">
        <v>35</v>
      </c>
      <c r="B6" s="27" t="s">
        <v>40</v>
      </c>
      <c r="C6" s="62">
        <v>210.19249438842397</v>
      </c>
      <c r="D6" s="19">
        <f>C6/$C$16*100</f>
        <v>1.3628386474726566</v>
      </c>
      <c r="E6" s="60">
        <v>0</v>
      </c>
      <c r="F6" s="19">
        <f>E6/$E$16*100</f>
        <v>0</v>
      </c>
      <c r="G6" s="60">
        <f>C6+E6</f>
        <v>210.19249438842397</v>
      </c>
      <c r="H6" s="30">
        <f>G6/$G$16*100</f>
        <v>1.3570095433655844</v>
      </c>
    </row>
    <row r="7" spans="1:8" x14ac:dyDescent="0.2">
      <c r="A7" s="27"/>
      <c r="B7" s="27" t="s">
        <v>8</v>
      </c>
      <c r="C7" s="63">
        <v>313.61853035594442</v>
      </c>
      <c r="D7" s="19">
        <f t="shared" ref="D7:D16" si="0">C7/$C$16*100</f>
        <v>2.0334287148371013</v>
      </c>
      <c r="E7" s="60">
        <v>2.2802500000000001</v>
      </c>
      <c r="F7" s="19">
        <f t="shared" ref="F7:F16" si="1">E7/$E$16*100</f>
        <v>3.4418409012408122</v>
      </c>
      <c r="G7" s="60">
        <f t="shared" ref="G7:G15" si="2">C7+E7</f>
        <v>315.89878035594444</v>
      </c>
      <c r="H7" s="30">
        <f t="shared" ref="H7:H16" si="3">G7/$G$16*100</f>
        <v>2.0394527451032238</v>
      </c>
    </row>
    <row r="8" spans="1:8" x14ac:dyDescent="0.2">
      <c r="A8" s="27"/>
      <c r="B8" s="27" t="s">
        <v>9</v>
      </c>
      <c r="C8" s="63">
        <v>128.30380084702793</v>
      </c>
      <c r="D8" s="19">
        <f t="shared" si="0"/>
        <v>0.83189163780909314</v>
      </c>
      <c r="E8" s="60">
        <v>0</v>
      </c>
      <c r="F8" s="19">
        <f t="shared" si="1"/>
        <v>0</v>
      </c>
      <c r="G8" s="60">
        <f t="shared" si="2"/>
        <v>128.30380084702793</v>
      </c>
      <c r="H8" s="30">
        <f t="shared" si="3"/>
        <v>0.82833348881501767</v>
      </c>
    </row>
    <row r="9" spans="1:8" x14ac:dyDescent="0.2">
      <c r="A9" s="27"/>
      <c r="B9" s="27" t="s">
        <v>5</v>
      </c>
      <c r="C9" s="63">
        <v>13120.815864025955</v>
      </c>
      <c r="D9" s="19">
        <f t="shared" si="0"/>
        <v>85.072280996022613</v>
      </c>
      <c r="E9" s="60">
        <v>45.527149999999999</v>
      </c>
      <c r="F9" s="19">
        <f t="shared" si="1"/>
        <v>68.719310157625529</v>
      </c>
      <c r="G9" s="60">
        <f t="shared" si="2"/>
        <v>13166.343014025955</v>
      </c>
      <c r="H9" s="30">
        <f t="shared" si="3"/>
        <v>85.002336421399846</v>
      </c>
    </row>
    <row r="10" spans="1:8" x14ac:dyDescent="0.2">
      <c r="A10" s="27"/>
      <c r="B10" s="27" t="s">
        <v>10</v>
      </c>
      <c r="C10" s="63">
        <v>287.72386973217579</v>
      </c>
      <c r="D10" s="19">
        <f t="shared" si="0"/>
        <v>1.8655338317969585</v>
      </c>
      <c r="E10" s="60">
        <v>0</v>
      </c>
      <c r="F10" s="19">
        <f t="shared" si="1"/>
        <v>0</v>
      </c>
      <c r="G10" s="60">
        <f t="shared" si="2"/>
        <v>287.72386973217579</v>
      </c>
      <c r="H10" s="30">
        <f t="shared" si="3"/>
        <v>1.8575546106756793</v>
      </c>
    </row>
    <row r="11" spans="1:8" x14ac:dyDescent="0.2">
      <c r="A11" s="27"/>
      <c r="B11" s="27" t="s">
        <v>7</v>
      </c>
      <c r="C11" s="63">
        <v>10.9011928926781</v>
      </c>
      <c r="D11" s="19">
        <f t="shared" si="0"/>
        <v>7.0680768221161386E-2</v>
      </c>
      <c r="E11" s="60">
        <v>0</v>
      </c>
      <c r="F11" s="19">
        <f t="shared" si="1"/>
        <v>0</v>
      </c>
      <c r="G11" s="60">
        <f t="shared" si="2"/>
        <v>10.9011928926781</v>
      </c>
      <c r="H11" s="30">
        <f t="shared" si="3"/>
        <v>7.0378453961807905E-2</v>
      </c>
    </row>
    <row r="12" spans="1:8" x14ac:dyDescent="0.2">
      <c r="A12" s="27"/>
      <c r="B12" s="27" t="s">
        <v>11</v>
      </c>
      <c r="C12" s="63">
        <v>890.52591409498962</v>
      </c>
      <c r="D12" s="19">
        <f t="shared" si="0"/>
        <v>5.7739603682604494</v>
      </c>
      <c r="E12" s="60">
        <v>12.6658166666667</v>
      </c>
      <c r="F12" s="19">
        <f t="shared" si="1"/>
        <v>19.117958930358959</v>
      </c>
      <c r="G12" s="60">
        <f t="shared" si="2"/>
        <v>903.19173076165634</v>
      </c>
      <c r="H12" s="30">
        <f t="shared" si="3"/>
        <v>5.831035031477068</v>
      </c>
    </row>
    <row r="13" spans="1:8" x14ac:dyDescent="0.2">
      <c r="A13" s="27"/>
      <c r="B13" s="27" t="s">
        <v>12</v>
      </c>
      <c r="C13" s="63">
        <v>184.722822782636</v>
      </c>
      <c r="D13" s="19">
        <f t="shared" si="0"/>
        <v>1.1976992931688788</v>
      </c>
      <c r="E13" s="60">
        <v>5.1829999999999998</v>
      </c>
      <c r="F13" s="19">
        <f t="shared" si="1"/>
        <v>7.8232919158562115</v>
      </c>
      <c r="G13" s="60">
        <f t="shared" si="2"/>
        <v>189.90582278263599</v>
      </c>
      <c r="H13" s="30">
        <f t="shared" si="3"/>
        <v>1.2260381352176537</v>
      </c>
    </row>
    <row r="14" spans="1:8" x14ac:dyDescent="0.2">
      <c r="A14" s="27"/>
      <c r="B14" s="27" t="s">
        <v>13</v>
      </c>
      <c r="C14" s="63">
        <v>162.7269852126542</v>
      </c>
      <c r="D14" s="19">
        <f t="shared" si="0"/>
        <v>1.0550834608998785</v>
      </c>
      <c r="E14" s="60">
        <v>0.59466666666666701</v>
      </c>
      <c r="F14" s="19">
        <f t="shared" si="1"/>
        <v>0.89759809491848297</v>
      </c>
      <c r="G14" s="60">
        <f t="shared" si="2"/>
        <v>163.32165187932085</v>
      </c>
      <c r="H14" s="30">
        <f t="shared" si="3"/>
        <v>1.0544098678847784</v>
      </c>
    </row>
    <row r="15" spans="1:8" x14ac:dyDescent="0.2">
      <c r="A15" s="27"/>
      <c r="B15" s="55" t="s">
        <v>19</v>
      </c>
      <c r="C15" s="63">
        <v>113.60719129162695</v>
      </c>
      <c r="D15" s="19">
        <f t="shared" si="0"/>
        <v>0.73660228151122398</v>
      </c>
      <c r="E15" s="60">
        <v>0</v>
      </c>
      <c r="F15" s="19">
        <f t="shared" si="1"/>
        <v>0</v>
      </c>
      <c r="G15" s="60">
        <f t="shared" si="2"/>
        <v>113.60719129162695</v>
      </c>
      <c r="H15" s="30">
        <f t="shared" si="3"/>
        <v>0.73345170209934829</v>
      </c>
    </row>
    <row r="16" spans="1:8" x14ac:dyDescent="0.2">
      <c r="A16" s="13" t="s">
        <v>2</v>
      </c>
      <c r="B16" s="24"/>
      <c r="C16" s="64">
        <f>SUM(C6:C15)</f>
        <v>15423.13866562411</v>
      </c>
      <c r="D16" s="20">
        <f t="shared" si="0"/>
        <v>100</v>
      </c>
      <c r="E16" s="64">
        <f>SUM(E6:E15)</f>
        <v>66.250883333333363</v>
      </c>
      <c r="F16" s="20">
        <f t="shared" si="1"/>
        <v>100</v>
      </c>
      <c r="G16" s="64">
        <f>SUM(G6:G15)</f>
        <v>15489.389548957444</v>
      </c>
      <c r="H16" s="20">
        <f t="shared" si="3"/>
        <v>100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Birmingham</vt:lpstr>
      <vt:lpstr>East Midlands</vt:lpstr>
      <vt:lpstr>Gatwick</vt:lpstr>
      <vt:lpstr>Heathrow</vt:lpstr>
      <vt:lpstr>London City</vt:lpstr>
      <vt:lpstr>Luton</vt:lpstr>
      <vt:lpstr>Manchester</vt:lpstr>
      <vt:lpstr>Stansted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2020-04-14T15:32:44Z</cp:lastPrinted>
  <dcterms:created xsi:type="dcterms:W3CDTF">2001-07-09T11:17:22Z</dcterms:created>
  <dcterms:modified xsi:type="dcterms:W3CDTF">2026-09-16T09:57:14Z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2024-08-12T13:14:12Z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01a7e477-7384-4fb8-bb1a-b515fc6cb8d3</vt:lpwstr>
  </property>
  <property fmtid="{D5CDD505-2E9C-101B-9397-08002B2CF9AE}" pid="8" name="MSIP_Label_1e6039e1-a83a-4485-9581-62128b86c05c_ContentBits">
    <vt:lpwstr>3</vt:lpwstr>
  </property>
</Properties>
</file>