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throwportal.sharepoint.com/sites/RBP691/Shared Documents/General/RBP Update 3 and FP Response (H2 2022)/Final Proposals Redacted Response Chapters and Appendices/Appendices/"/>
    </mc:Choice>
  </mc:AlternateContent>
  <xr:revisionPtr revIDLastSave="5" documentId="8_{58D60422-FE0E-4F77-9F7E-7BD3C061EDB0}" xr6:coauthVersionLast="47" xr6:coauthVersionMax="47" xr10:uidLastSave="{15F1889B-2937-4C4F-A991-4F7B30E7EA52}"/>
  <bookViews>
    <workbookView xWindow="-120" yWindow="-16320" windowWidth="29040" windowHeight="15840" xr2:uid="{174B349B-2D7E-48F8-9183-BCBE9C6B4FCB}"/>
  </bookViews>
  <sheets>
    <sheet name="Electricity" sheetId="1" r:id="rId1"/>
    <sheet name="Water" sheetId="3" r:id="rId2"/>
    <sheet name="SCP" sheetId="4" r:id="rId3"/>
  </sheets>
  <externalReferences>
    <externalReference r:id="rId4"/>
  </externalReferences>
  <definedNames>
    <definedName name="___DCF1" hidden="1">{#N/A,#N/A,FALSE,"DCF Summary";#N/A,#N/A,FALSE,"Casema";#N/A,#N/A,FALSE,"Casema NoTel";#N/A,#N/A,FALSE,"UK";#N/A,#N/A,FALSE,"RCF";#N/A,#N/A,FALSE,"Intercable CZ";#N/A,#N/A,FALSE,"Interkabel P"}</definedName>
    <definedName name="__arm1" hidden="1">{#N/A,#N/A,FALSE,"Chart";#N/A,#N/A,FALSE,"Overview";#N/A,#N/A,FALSE,"Overview_Acty";#N/A,#N/A,FALSE,"Inc97D";#N/A,#N/A,FALSE,"Rel_Inc97TD";#N/A,#N/A,FALSE,"Rel_Inc_97_NTD";#N/A,#N/A,FALSE,"Marketing";#N/A,#N/A,FALSE,"Pot_97"}</definedName>
    <definedName name="__arm10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arm11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arm12" hidden="1">{"Fiesta Facer Page",#N/A,FALSE,"Q_C_S";"Fiesta Main Page",#N/A,FALSE,"V_L";"Fiesta 95BP Struct",#N/A,FALSE,"StructBP";"Fiesta Post 95BP Struct",#N/A,FALSE,"AdjStructBP"}</definedName>
    <definedName name="__arm13" hidden="1">{"Presentation",#N/A,FALSE,"Feb96 - ALL"}</definedName>
    <definedName name="__arm14" hidden="1">{"Presentation",#N/A,FALSE,"Feb96 - ALL"}</definedName>
    <definedName name="__arm15" hidden="1">{"Presentation",#N/A,FALSE,"Feb96 - ALL"}</definedName>
    <definedName name="__arm16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arm17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arm18" hidden="1">{"Presentation",#N/A,FALSE,"Feb96 - ALL"}</definedName>
    <definedName name="__arm19" hidden="1">{"Fiesta Facer Page",#N/A,FALSE,"Q_C_S";"Fiesta Main Page",#N/A,FALSE,"V_L";"Fiesta 95BP Struct",#N/A,FALSE,"StructBP";"Fiesta Post 95BP Struct",#N/A,FALSE,"AdjStructBP"}</definedName>
    <definedName name="__arm20" hidden="1">{"Fiesta Facer Page",#N/A,FALSE,"Q_C_S";"Fiesta Main Page",#N/A,FALSE,"V_L";"Fiesta 95BP Struct",#N/A,FALSE,"StructBP";"Fiesta Post 95BP Struct",#N/A,FALSE,"AdjStructBP"}</definedName>
    <definedName name="__arm21" hidden="1">{"Presentation",#N/A,FALSE,"Feb96 - ALL"}</definedName>
    <definedName name="__arm22" hidden="1">{"Presentation",#N/A,FALSE,"Feb96 - ALL"}</definedName>
    <definedName name="__arm23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arm24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arm25" hidden="1">{"Fiesta Facer Page",#N/A,FALSE,"Q_C_S";"Fiesta Main Page",#N/A,FALSE,"V_L";"Fiesta 95BP Struct",#N/A,FALSE,"StructBP";"Fiesta Post 95BP Struct",#N/A,FALSE,"AdjStructBP"}</definedName>
    <definedName name="__arm26" hidden="1">{"Fiesta Facer Page",#N/A,FALSE,"Q_C_S";"Fiesta Main Page",#N/A,FALSE,"V_L";"Fiesta 95BP Struct",#N/A,FALSE,"StructBP";"Fiesta Post 95BP Struct",#N/A,FALSE,"AdjStructBP"}</definedName>
    <definedName name="__arm27" hidden="1">{"Presentation",#N/A,FALSE,"Feb96 - ALL"}</definedName>
    <definedName name="__arm28" hidden="1">{"Presentation",#N/A,FALSE,"Feb96 - ALL"}</definedName>
    <definedName name="__arm29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arm3" hidden="1">{#N/A,#N/A,FALSE,"Cover";#N/A,#N/A,FALSE,"Summary Variable Costs";#N/A,#N/A,FALSE,"Summary Var &amp; Fxd";#N/A,#N/A,FALSE,"Sigma";#N/A,#N/A,FALSE,"I4 Engines";#N/A,#N/A,FALSE,"New I4 Transmissions";#N/A,#N/A,FALSE,"PSA Diesels";#N/A,#N/A,FALSE,"Manuf Fixed Costs";#N/A,#N/A,FALSE,"Last Job-1st Job";#N/A,#N/A,FALSE,"Iss-Iss";#N/A,#N/A,FALSE,"Investment"}</definedName>
    <definedName name="__arm30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arm4" hidden="1">{"Fiesta Facer Page",#N/A,FALSE,"Q_C_S";"Fiesta Main Page",#N/A,FALSE,"V_L";"Fiesta 95BP Struct",#N/A,FALSE,"StructBP";"Fiesta Post 95BP Struct",#N/A,FALSE,"AdjStructBP"}</definedName>
    <definedName name="__arm5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arm6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arm7" hidden="1">{#N/A,#N/A,FALSE,"Chart";#N/A,#N/A,FALSE,"Overview";#N/A,#N/A,FALSE,"Overview_Acty";#N/A,#N/A,FALSE,"Inc97D";#N/A,#N/A,FALSE,"Rel_Inc97TD";#N/A,#N/A,FALSE,"Rel_Inc_97_NTD";#N/A,#N/A,FALSE,"Marketing";#N/A,#N/A,FALSE,"Pot_97"}</definedName>
    <definedName name="__arm8" hidden="1">{"Presentation",#N/A,FALSE,"Feb96 - ALL"}</definedName>
    <definedName name="__arm9" hidden="1">{"Presentation",#N/A,FALSE,"Feb96 - ALL"}</definedName>
    <definedName name="__b5678" hidden="1">{"Presentation",#N/A,FALSE,"Feb96 - ALL"}</definedName>
    <definedName name="__bb2" hidden="1">{"Fiesta Facer Page",#N/A,FALSE,"Q_C_S";"Fiesta Main Page",#N/A,FALSE,"V_L";"Fiesta 95BP Struct",#N/A,FALSE,"StructBP";"Fiesta Post 95BP Struct",#N/A,FALSE,"AdjStructBP"}</definedName>
    <definedName name="__ca1" hidden="1">{"Presentation",#N/A,FALSE,"Feb96 - ALL"}</definedName>
    <definedName name="__cb1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_cc1" hidden="1">{"Fiesta Facer Page",#N/A,FALSE,"Q_C_S";"Fiesta Main Page",#N/A,FALSE,"V_L";"Fiesta 95BP Struct",#N/A,FALSE,"StructBP";"Fiesta Post 95BP Struct",#N/A,FALSE,"AdjStructBP"}</definedName>
    <definedName name="__cd1" hidden="1">{"Presentation",#N/A,FALSE,"Feb96 - ALL"}</definedName>
    <definedName name="__cz1" hidden="1">{"Fiesta Facer Page",#N/A,FALSE,"Q_C_S";"Fiesta Main Page",#N/A,FALSE,"V_L";"Fiesta 95BP Struct",#N/A,FALSE,"StructBP";"Fiesta Post 95BP Struct",#N/A,FALSE,"AdjStructBP"}</definedName>
    <definedName name="__DCF1" hidden="1">{#N/A,#N/A,FALSE,"DCF Summary";#N/A,#N/A,FALSE,"Casema";#N/A,#N/A,FALSE,"Casema NoTel";#N/A,#N/A,FALSE,"UK";#N/A,#N/A,FALSE,"RCF";#N/A,#N/A,FALSE,"Intercable CZ";#N/A,#N/A,FALSE,"Interkabel P"}</definedName>
    <definedName name="__DSAuthor" hidden="1">"Simon Haslam"</definedName>
    <definedName name="__DSComments" hidden="1">"First draft of QMS (part of the Bid Manager's Pack)"</definedName>
    <definedName name="__DSCreated" hidden="1">" November 8, 1992"</definedName>
    <definedName name="__DSRevision" hidden="1">1</definedName>
    <definedName name="__DSSubject" hidden="1">"Quotation Management Summary"</definedName>
    <definedName name="__DSTitle" hidden="1">"QMS"</definedName>
    <definedName name="__FOE57" hidden="1">{#N/A,#N/A,FALSE,"expense";#N/A,#N/A,FALSE,"heads"}</definedName>
    <definedName name="__joe1" hidden="1">{#N/A,#N/A,FALSE,"Cover Page";#N/A,#N/A,FALSE,"Facing Page";#N/A,#N/A,FALSE,"Main Page";#N/A,#N/A,FALSE,"Risk-Adjusted";#N/A,#N/A,FALSE,"Profit Improvement"}</definedName>
    <definedName name="__joe2" hidden="1">{#N/A,#N/A,FALSE,"Cover Page";#N/A,#N/A,FALSE,"Facing Page";#N/A,#N/A,FALSE,"Main Page";#N/A,#N/A,FALSE,"Risk-Adjusted";#N/A,#N/A,FALSE,"Profit Improvement"}</definedName>
    <definedName name="__kp1" hidden="1">{"pep204a",#N/A,FALSE,"tpepsum4a";"pep205a",#N/A,FALSE,"tpepsum4a";"wpep204a",#N/A,FALSE,"tpepsum4a";"wpep205a",#N/A,FALSE,"tpepsum4a"}</definedName>
    <definedName name="__kp2" hidden="1">{"pep204a",#N/A,FALSE,"tpepsum4a";"pep205a",#N/A,FALSE,"tpepsum4a";"wpep204a",#N/A,FALSE,"tpepsum4a";"wpep205a",#N/A,FALSE,"tpepsum4a"}</definedName>
    <definedName name="__MMT6" hidden="1">{"REVISED",#N/A,FALSE,"Sheet1"}</definedName>
    <definedName name="__NA57" hidden="1">{#N/A,#N/A,FALSE,"expense";#N/A,#N/A,FALSE,"heads"}</definedName>
    <definedName name="__new1" hidden="1">{#N/A,#N/A,FALSE,"Chart";#N/A,#N/A,FALSE,"Chart"}</definedName>
    <definedName name="__VOl2" hidden="1">{#N/A,#N/A,FALSE,"Cover";#N/A,#N/A,FALSE,"Profits";#N/A,#N/A,FALSE,"ABS";#N/A,#N/A,FALSE,"TFLE Detail";#N/A,#N/A,FALSE,"TFLE Walk";#N/A,#N/A,FALSE,"Variable Cost";#N/A,#N/A,FALSE,"V.C. Walk"}</definedName>
    <definedName name="_arm1" hidden="1">{#N/A,#N/A,FALSE,"Chart";#N/A,#N/A,FALSE,"Overview";#N/A,#N/A,FALSE,"Overview_Acty";#N/A,#N/A,FALSE,"Inc97D";#N/A,#N/A,FALSE,"Rel_Inc97TD";#N/A,#N/A,FALSE,"Rel_Inc_97_NTD";#N/A,#N/A,FALSE,"Marketing";#N/A,#N/A,FALSE,"Pot_97"}</definedName>
    <definedName name="_arm10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arm11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arm12" hidden="1">{"Fiesta Facer Page",#N/A,FALSE,"Q_C_S";"Fiesta Main Page",#N/A,FALSE,"V_L";"Fiesta 95BP Struct",#N/A,FALSE,"StructBP";"Fiesta Post 95BP Struct",#N/A,FALSE,"AdjStructBP"}</definedName>
    <definedName name="_arm13" hidden="1">{"Presentation",#N/A,FALSE,"Feb96 - ALL"}</definedName>
    <definedName name="_arm14" hidden="1">{"Presentation",#N/A,FALSE,"Feb96 - ALL"}</definedName>
    <definedName name="_arm15" hidden="1">{"Presentation",#N/A,FALSE,"Feb96 - ALL"}</definedName>
    <definedName name="_arm16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arm17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arm18" hidden="1">{"Presentation",#N/A,FALSE,"Feb96 - ALL"}</definedName>
    <definedName name="_arm19" hidden="1">{"Fiesta Facer Page",#N/A,FALSE,"Q_C_S";"Fiesta Main Page",#N/A,FALSE,"V_L";"Fiesta 95BP Struct",#N/A,FALSE,"StructBP";"Fiesta Post 95BP Struct",#N/A,FALSE,"AdjStructBP"}</definedName>
    <definedName name="_arm20" hidden="1">{"Fiesta Facer Page",#N/A,FALSE,"Q_C_S";"Fiesta Main Page",#N/A,FALSE,"V_L";"Fiesta 95BP Struct",#N/A,FALSE,"StructBP";"Fiesta Post 95BP Struct",#N/A,FALSE,"AdjStructBP"}</definedName>
    <definedName name="_arm21" hidden="1">{"Presentation",#N/A,FALSE,"Feb96 - ALL"}</definedName>
    <definedName name="_arm22" hidden="1">{"Presentation",#N/A,FALSE,"Feb96 - ALL"}</definedName>
    <definedName name="_arm23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arm24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arm25" hidden="1">{"Fiesta Facer Page",#N/A,FALSE,"Q_C_S";"Fiesta Main Page",#N/A,FALSE,"V_L";"Fiesta 95BP Struct",#N/A,FALSE,"StructBP";"Fiesta Post 95BP Struct",#N/A,FALSE,"AdjStructBP"}</definedName>
    <definedName name="_arm26" hidden="1">{"Fiesta Facer Page",#N/A,FALSE,"Q_C_S";"Fiesta Main Page",#N/A,FALSE,"V_L";"Fiesta 95BP Struct",#N/A,FALSE,"StructBP";"Fiesta Post 95BP Struct",#N/A,FALSE,"AdjStructBP"}</definedName>
    <definedName name="_arm27" hidden="1">{"Presentation",#N/A,FALSE,"Feb96 - ALL"}</definedName>
    <definedName name="_arm28" hidden="1">{"Presentation",#N/A,FALSE,"Feb96 - ALL"}</definedName>
    <definedName name="_arm29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arm3" hidden="1">{#N/A,#N/A,FALSE,"Cover";#N/A,#N/A,FALSE,"Summary Variable Costs";#N/A,#N/A,FALSE,"Summary Var &amp; Fxd";#N/A,#N/A,FALSE,"Sigma";#N/A,#N/A,FALSE,"I4 Engines";#N/A,#N/A,FALSE,"New I4 Transmissions";#N/A,#N/A,FALSE,"PSA Diesels";#N/A,#N/A,FALSE,"Manuf Fixed Costs";#N/A,#N/A,FALSE,"Last Job-1st Job";#N/A,#N/A,FALSE,"Iss-Iss";#N/A,#N/A,FALSE,"Investment"}</definedName>
    <definedName name="_arm30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arm4" hidden="1">{"Fiesta Facer Page",#N/A,FALSE,"Q_C_S";"Fiesta Main Page",#N/A,FALSE,"V_L";"Fiesta 95BP Struct",#N/A,FALSE,"StructBP";"Fiesta Post 95BP Struct",#N/A,FALSE,"AdjStructBP"}</definedName>
    <definedName name="_arm5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arm6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arm7" hidden="1">{#N/A,#N/A,FALSE,"Chart";#N/A,#N/A,FALSE,"Overview";#N/A,#N/A,FALSE,"Overview_Acty";#N/A,#N/A,FALSE,"Inc97D";#N/A,#N/A,FALSE,"Rel_Inc97TD";#N/A,#N/A,FALSE,"Rel_Inc_97_NTD";#N/A,#N/A,FALSE,"Marketing";#N/A,#N/A,FALSE,"Pot_97"}</definedName>
    <definedName name="_arm8" hidden="1">{"Presentation",#N/A,FALSE,"Feb96 - ALL"}</definedName>
    <definedName name="_arm9" hidden="1">{"Presentation",#N/A,FALSE,"Feb96 - ALL"}</definedName>
    <definedName name="_b5678" hidden="1">{"Presentation",#N/A,FALSE,"Feb96 - ALL"}</definedName>
    <definedName name="_bb2" hidden="1">{"Fiesta Facer Page",#N/A,FALSE,"Q_C_S";"Fiesta Main Page",#N/A,FALSE,"V_L";"Fiesta 95BP Struct",#N/A,FALSE,"StructBP";"Fiesta Post 95BP Struct",#N/A,FALSE,"AdjStructBP"}</definedName>
    <definedName name="_ca1" hidden="1">{"Presentation",#N/A,FALSE,"Feb96 - ALL"}</definedName>
    <definedName name="_cb1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_cc1" hidden="1">{"Fiesta Facer Page",#N/A,FALSE,"Q_C_S";"Fiesta Main Page",#N/A,FALSE,"V_L";"Fiesta 95BP Struct",#N/A,FALSE,"StructBP";"Fiesta Post 95BP Struct",#N/A,FALSE,"AdjStructBP"}</definedName>
    <definedName name="_cd1" hidden="1">{"Presentation",#N/A,FALSE,"Feb96 - ALL"}</definedName>
    <definedName name="_cz1" hidden="1">{"Fiesta Facer Page",#N/A,FALSE,"Q_C_S";"Fiesta Main Page",#N/A,FALSE,"V_L";"Fiesta 95BP Struct",#N/A,FALSE,"StructBP";"Fiesta Post 95BP Struct",#N/A,FALSE,"AdjStructBP"}</definedName>
    <definedName name="_DCF1" hidden="1">{#N/A,#N/A,FALSE,"DCF Summary";#N/A,#N/A,FALSE,"Casema";#N/A,#N/A,FALSE,"Casema NoTel";#N/A,#N/A,FALSE,"UK";#N/A,#N/A,FALSE,"RCF";#N/A,#N/A,FALSE,"Intercable CZ";#N/A,#N/A,FALSE,"Interkabel P"}</definedName>
    <definedName name="_Fill" hidden="1">#REF!</definedName>
    <definedName name="_xlnm._FilterDatabase" hidden="1">[1]Issues!$A:$K</definedName>
    <definedName name="_FOE57" hidden="1">{#N/A,#N/A,FALSE,"expense";#N/A,#N/A,FALSE,"heads"}</definedName>
    <definedName name="_joe1" hidden="1">{#N/A,#N/A,FALSE,"Cover Page";#N/A,#N/A,FALSE,"Facing Page";#N/A,#N/A,FALSE,"Main Page";#N/A,#N/A,FALSE,"Risk-Adjusted";#N/A,#N/A,FALSE,"Profit Improvement"}</definedName>
    <definedName name="_joe2" hidden="1">{#N/A,#N/A,FALSE,"Cover Page";#N/A,#N/A,FALSE,"Facing Page";#N/A,#N/A,FALSE,"Main Page";#N/A,#N/A,FALSE,"Risk-Adjusted";#N/A,#N/A,FALSE,"Profit Improvement"}</definedName>
    <definedName name="_Key1" hidden="1">#REF!</definedName>
    <definedName name="_Key2" hidden="1">#REF!</definedName>
    <definedName name="_kp1" hidden="1">{"pep204a",#N/A,FALSE,"tpepsum4a";"pep205a",#N/A,FALSE,"tpepsum4a";"wpep204a",#N/A,FALSE,"tpepsum4a";"wpep205a",#N/A,FALSE,"tpepsum4a"}</definedName>
    <definedName name="_kp2" hidden="1">{"pep204a",#N/A,FALSE,"tpepsum4a";"pep205a",#N/A,FALSE,"tpepsum4a";"wpep204a",#N/A,FALSE,"tpepsum4a";"wpep205a",#N/A,FALSE,"tpepsum4a"}</definedName>
    <definedName name="_MMT6" hidden="1">{"REVISED",#N/A,FALSE,"Sheet1"}</definedName>
    <definedName name="_NA57" hidden="1">{#N/A,#N/A,FALSE,"expense";#N/A,#N/A,FALSE,"heads"}</definedName>
    <definedName name="_new1" hidden="1">{#N/A,#N/A,FALSE,"Chart";#N/A,#N/A,FALSE,"Chart"}</definedName>
    <definedName name="_Order1" hidden="1">255</definedName>
    <definedName name="_Order2" hidden="1">0</definedName>
    <definedName name="_Sort" hidden="1">#REF!</definedName>
    <definedName name="_VOl2" hidden="1">{#N/A,#N/A,FALSE,"Cover";#N/A,#N/A,FALSE,"Profits";#N/A,#N/A,FALSE,"ABS";#N/A,#N/A,FALSE,"TFLE Detail";#N/A,#N/A,FALSE,"TFLE Walk";#N/A,#N/A,FALSE,"Variable Cost";#N/A,#N/A,FALSE,"V.C. Walk"}</definedName>
    <definedName name="äääääl" hidden="1">{#N/A,#N/A,FALSE,"Cover";#N/A,#N/A,FALSE,"Profits";#N/A,#N/A,FALSE,"ABS";#N/A,#N/A,FALSE,"TFLE Detail";#N/A,#N/A,FALSE,"TFLE Walk";#N/A,#N/A,FALSE,"Variable Cost";#N/A,#N/A,FALSE,"V.C. Walk"}</definedName>
    <definedName name="ab" hidden="1">{"Presentation",#N/A,FALSE,"Feb96 - ALL"}</definedName>
    <definedName name="abc" hidden="1">{#N/A,#N/A,FALSE,"Chart";#N/A,#N/A,FALSE,"Overview";#N/A,#N/A,FALSE,"Overview_Acty";#N/A,#N/A,FALSE,"Inc97D";#N/A,#N/A,FALSE,"Rel_Inc97TD";#N/A,#N/A,FALSE,"Rel_Inc_97_NTD";#N/A,#N/A,FALSE,"Marketing";#N/A,#N/A,FALSE,"Pot_97"}</definedName>
    <definedName name="AC" hidden="1">{#N/A,#N/A,FALSE,"Cover Sheet";#N/A,#N/A,FALSE,"Ave_Trans_Shp_Abs";#N/A,#N/A,FALSE,"Det_Shp_Abs";#N/A,#N/A,FALSE,"Ave_Trans_Inst_Abs";#N/A,#N/A,FALSE,"Det_Ins_Abs";#N/A,#N/A,FALSE,"Ave_Trans_Tot_ABS";#N/A,#N/A,FALSE,"Det_Total_ABS"}</definedName>
    <definedName name="Access_Button" hidden="1">"master_Sheet1_List"</definedName>
    <definedName name="AccessDatabase" hidden="1">"C:\My Documents\2000 budget model\reporting\master.mdb"</definedName>
    <definedName name="ada" hidden="1">{#N/A,#N/A,FALSE,"Cover";#N/A,#N/A,FALSE,"Summary Variable Costs";#N/A,#N/A,FALSE,"Summary Var &amp; Fxd";#N/A,#N/A,FALSE,"Sigma";#N/A,#N/A,FALSE,"I4 Engines";#N/A,#N/A,FALSE,"New I4 Transmissions";#N/A,#N/A,FALSE,"PSA Diesels";#N/A,#N/A,FALSE,"Manuf Fixed Costs";#N/A,#N/A,FALSE,"Last Job-1st Job";#N/A,#N/A,FALSE,"Iss-Iss";#N/A,#N/A,FALSE,"Investment"}</definedName>
    <definedName name="added3" hidden="1">{#N/A,#N/A,FALSE,"Profit Status";#N/A,#N/A,FALSE,"Invest";#N/A,#N/A,FALSE,"Revenue";#N/A,#N/A,FALSE,"Variable Cost";#N/A,#N/A,FALSE,"Options &amp; Series"}</definedName>
    <definedName name="adkhdslkj" hidden="1">{"Revenue",#N/A,FALSE,"Series";"Ecprofit",#N/A,FALSE,"Series"}</definedName>
    <definedName name="adrf" hidden="1">{"Fiesta Facer Page",#N/A,FALSE,"Q_C_S";"Fiesta Main Page",#N/A,FALSE,"V_L";"Fiesta 95BP Struct",#N/A,FALSE,"StructBP";"Fiesta Post 95BP Struct",#N/A,FALSE,"AdjStructBP"}</definedName>
    <definedName name="afd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afg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anscount" hidden="1">1</definedName>
    <definedName name="Appendix" hidden="1">{#N/A,#N/A,FALSE,"Cover Page";#N/A,#N/A,FALSE,"Facing Page";#N/A,#N/A,FALSE,"Main Page";#N/A,#N/A,FALSE,"Risk-Adjusted";#N/A,#N/A,FALSE,"Profit Improvement"}</definedName>
    <definedName name="appendix2" hidden="1">{#N/A,#N/A,FALSE,"Cover Page";#N/A,#N/A,FALSE,"Facing Page";#N/A,#N/A,FALSE,"Main Page";#N/A,#N/A,FALSE,"Risk-Adjusted";#N/A,#N/A,FALSE,"Profit Improvement"}</definedName>
    <definedName name="arm" hidden="1">{"Fiesta Facer Page",#N/A,FALSE,"Q_C_S";"Fiesta Main Page",#N/A,FALSE,"V_L";"Fiesta 95BP Struct",#N/A,FALSE,"StructBP";"Fiesta Post 95BP Struct",#N/A,FALSE,"AdjStructBP"}</definedName>
    <definedName name="asd" hidden="1">{#N/A,#N/A,FALSE,"DCF Summary";#N/A,#N/A,FALSE,"Casema";#N/A,#N/A,FALSE,"Casema NoTel";#N/A,#N/A,FALSE,"UK";#N/A,#N/A,FALSE,"RCF";#N/A,#N/A,FALSE,"Intercable CZ";#N/A,#N/A,FALSE,"Interkabel P"}</definedName>
    <definedName name="asdada" hidden="1">{#N/A,#N/A,FALSE,"Cover";#N/A,#N/A,FALSE,"Profits";#N/A,#N/A,FALSE,"ABS";#N/A,#N/A,FALSE,"TFLE Detail";#N/A,#N/A,FALSE,"TFLE Walk";#N/A,#N/A,FALSE,"Variable Cost";#N/A,#N/A,FALSE,"V.C. Walk"}</definedName>
    <definedName name="asdada1" hidden="1">{#N/A,#N/A,FALSE,"Cover";#N/A,#N/A,FALSE,"Profits";#N/A,#N/A,FALSE,"ABS";#N/A,#N/A,FALSE,"TFLE Detail";#N/A,#N/A,FALSE,"TFLE Walk";#N/A,#N/A,FALSE,"Variable Cost";#N/A,#N/A,FALSE,"V.C. Walk"}</definedName>
    <definedName name="asdf" hidden="1">{#N/A,#N/A,FALSE,"expense";#N/A,#N/A,FALSE,"heads"}</definedName>
    <definedName name="B" hidden="1">{#N/A,#N/A,FALSE,"Chart";#N/A,#N/A,FALSE,"Overview";#N/A,#N/A,FALSE,"Overview_Acty";#N/A,#N/A,FALSE,"Inc97D";#N/A,#N/A,FALSE,"Rel_Inc97TD";#N/A,#N/A,FALSE,"Rel_Inc_97_NTD";#N/A,#N/A,FALSE,"Marketing";#N/A,#N/A,FALSE,"Pot_97"}</definedName>
    <definedName name="b2x" hidden="1">{"Presentation",#N/A,FALSE,"Feb96 - ALL"}</definedName>
    <definedName name="b2xx" hidden="1">{"Presentation",#N/A,FALSE,"Feb96 - ALL"}</definedName>
    <definedName name="b3x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b3xx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b4x" hidden="1">{"Fiesta Facer Page",#N/A,FALSE,"Q_C_S";"Fiesta Main Page",#N/A,FALSE,"V_L";"Fiesta 95BP Struct",#N/A,FALSE,"StructBP";"Fiesta Post 95BP Struct",#N/A,FALSE,"AdjStructBP"}</definedName>
    <definedName name="b5x" hidden="1">{"Presentation",#N/A,FALSE,"Feb96 - ALL"}</definedName>
    <definedName name="b5xx" hidden="1">{"Presentation",#N/A,FALSE,"Feb96 - ALL"}</definedName>
    <definedName name="b5y" hidden="1">{"Presentation",#N/A,FALSE,"Feb96 - ALL"}</definedName>
    <definedName name="b6x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b6xx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b6y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bb" hidden="1">{"Presentation",#N/A,FALSE,"Feb96 - ALL"}</definedName>
    <definedName name="bbb" hidden="1">{"Terminal_1",#N/A,FALSE,"New CAPEX";"Terminal_2",#N/A,FALSE,"New CAPEX";"Terminal_3",#N/A,FALSE,"New CAPEX"}</definedName>
    <definedName name="bbI" hidden="1">{"Fiesta Facer Page",#N/A,FALSE,"Q_C_S";"Fiesta Main Page",#N/A,FALSE,"V_L";"Fiesta 95BP Struct",#N/A,FALSE,"StructBP";"Fiesta Post 95BP Struct",#N/A,FALSE,"AdjStructBP"}</definedName>
    <definedName name="bill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blame" hidden="1">{#N/A,#N/A,FALSE,"expense";#N/A,#N/A,FALSE,"heads"}</definedName>
    <definedName name="bn" hidden="1">{"Terminal_1",#N/A,FALSE,"New CAPEX";"Terminal_2",#N/A,FALSE,"New CAPEX";"Terminal_3",#N/A,FALSE,"New CAPEX"}</definedName>
    <definedName name="ca" hidden="1">{"Presentation",#N/A,FALSE,"Feb96 - ALL"}</definedName>
    <definedName name="caa" hidden="1">{"Presentation",#N/A,FALSE,"Feb96 - ALL"}</definedName>
    <definedName name="cb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cbb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cc" hidden="1">{"Fiesta Facer Page",#N/A,FALSE,"Q_C_S";"Fiesta Main Page",#N/A,FALSE,"V_L";"Fiesta 95BP Struct",#N/A,FALSE,"StructBP";"Fiesta Post 95BP Struct",#N/A,FALSE,"AdjStructBP"}</definedName>
    <definedName name="ccc" hidden="1">{"Fiesta Facer Page",#N/A,FALSE,"Q_C_S";"Fiesta Main Page",#N/A,FALSE,"V_L";"Fiesta 95BP Struct",#N/A,FALSE,"StructBP";"Fiesta Post 95BP Struct",#N/A,FALSE,"AdjStructBP"}</definedName>
    <definedName name="cd" hidden="1">{"Presentation",#N/A,FALSE,"Feb96 - ALL"}</definedName>
    <definedName name="cd132costre" hidden="1">{"Presentation",#N/A,FALSE,"Feb96 - ALL"}</definedName>
    <definedName name="cd132costre1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cd132costre1x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cd132costrx" hidden="1">{"Presentation",#N/A,FALSE,"Feb96 - ALL"}</definedName>
    <definedName name="cdd" hidden="1">{"Presentation",#N/A,FALSE,"Feb96 - ALL"}</definedName>
    <definedName name="ce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cex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comp" hidden="1">{#N/A,#N/A,FALSE,"BackUp";#N/A,#N/A,FALSE,"FOps-Cal";#N/A,#N/A,FALSE,"COps-Cal";#N/A,#N/A,FALSE,"GPM-Cal";#N/A,#N/A,FALSE,"ITO-Cal";#N/A,#N/A,FALSE,"ITO (2)"}</definedName>
    <definedName name="copy" hidden="1">{#N/A,#N/A,FALSE,"BackUp";#N/A,#N/A,FALSE,"FOps-Cal";#N/A,#N/A,FALSE,"COps-Cal";#N/A,#N/A,FALSE,"GPM-Cal";#N/A,#N/A,FALSE,"ITO-Cal";#N/A,#N/A,FALSE,"ITO (2)"}</definedName>
    <definedName name="cz" hidden="1">{"Fiesta Facer Page",#N/A,FALSE,"Q_C_S";"Fiesta Main Page",#N/A,FALSE,"V_L";"Fiesta 95BP Struct",#N/A,FALSE,"StructBP";"Fiesta Post 95BP Struct",#N/A,FALSE,"AdjStructBP"}</definedName>
    <definedName name="czx" hidden="1">{"Fiesta Facer Page",#N/A,FALSE,"Q_C_S";"Fiesta Main Page",#N/A,FALSE,"V_L";"Fiesta 95BP Struct",#N/A,FALSE,"StructBP";"Fiesta Post 95BP Struct",#N/A,FALSE,"AdjStructBP"}</definedName>
    <definedName name="d" hidden="1">{#N/A,#N/A,FALSE,"UW152PPL"}</definedName>
    <definedName name="D126757F_8C22_4332_AE16_6A56D0626CD4_Attribute_map_Chart_26_HorAxisGridlines" hidden="1">FALSE</definedName>
    <definedName name="D126757F_8C22_4332_AE16_6A56D0626CD4_Attribute_map_Chart_26_VerAxisGridlines" hidden="1">FALSE</definedName>
    <definedName name="D126757F_8C22_4332_AE16_6A56D0626CD4_Cost_struc_Chart_4_ChartType" hidden="1">1</definedName>
    <definedName name="D126757F_8C22_4332_AE16_6A56D0626CD4_Cost_struc_Chart_4_distributionSingle" hidden="1">FALSE</definedName>
    <definedName name="D126757F_8C22_4332_AE16_6A56D0626CD4_Cost_struc_Chart_4_HorAxisGridlines" hidden="1">FALSE</definedName>
    <definedName name="D126757F_8C22_4332_AE16_6A56D0626CD4_Cost_struc_Chart_4_VerAxisGridlines" hidden="1">FALSE</definedName>
    <definedName name="D126757F_8C22_4332_AE16_6A56D0626CD4_Cost_struc_Chart_6_ChartType" hidden="1">1</definedName>
    <definedName name="D126757F_8C22_4332_AE16_6A56D0626CD4_Cost_struc_Chart_6_distributionSingle" hidden="1">FALSE</definedName>
    <definedName name="D126757F_8C22_4332_AE16_6A56D0626CD4_Cost_struc_Chart_6_HorAxisGridlines" hidden="1">FALSE</definedName>
    <definedName name="D126757F_8C22_4332_AE16_6A56D0626CD4_Cost_struc_Chart_6_VerAxisGridlines" hidden="1">FALSE</definedName>
    <definedName name="D126757F_8C22_4332_AE16_6A56D0626CD4_Cost_struc_Chart_8_ChartType" hidden="1">1</definedName>
    <definedName name="D126757F_8C22_4332_AE16_6A56D0626CD4_Cost_struc_Chart_8_distributionSingle" hidden="1">FALSE</definedName>
    <definedName name="D126757F_8C22_4332_AE16_6A56D0626CD4_Cost_struc_Chart_8_HorAxisGridlines" hidden="1">FALSE</definedName>
    <definedName name="D126757F_8C22_4332_AE16_6A56D0626CD4_Cost_struc_Chart_8_VerAxisGridlines" hidden="1">FALSE</definedName>
    <definedName name="D126757F_8C22_4332_AE16_6A56D0626CD4_Sheet1_Chart_12_ChartType" hidden="1">4</definedName>
    <definedName name="D126757F_8C22_4332_AE16_6A56D0626CD4_Sheet1_Chart_12_distributionSingle" hidden="1">FALSE</definedName>
    <definedName name="D126757F_8C22_4332_AE16_6A56D0626CD4_Sheet1_Chart_12_HorAxisGridlines" hidden="1">FALSE</definedName>
    <definedName name="D126757F_8C22_4332_AE16_6A56D0626CD4_Sheet1_Chart_12_VerAxisGridlines" hidden="1">FALSE</definedName>
    <definedName name="D126757F_8C22_4332_AE16_6A56D0626CD4_Sheet1_Chart_14_ChartType" hidden="1">4</definedName>
    <definedName name="D126757F_8C22_4332_AE16_6A56D0626CD4_Sheet1_Chart_14_distributionSingle" hidden="1">FALSE</definedName>
    <definedName name="D126757F_8C22_4332_AE16_6A56D0626CD4_Sheet1_Chart_14_HorAxisGridlines" hidden="1">FALSE</definedName>
    <definedName name="D126757F_8C22_4332_AE16_6A56D0626CD4_Sheet1_Chart_14_VerAxisGridlines" hidden="1">FALSE</definedName>
    <definedName name="D126757F_8C22_4332_AE16_6A56D0626CD4_Sheet1_Chart_17_ChartType" hidden="1">4</definedName>
    <definedName name="D126757F_8C22_4332_AE16_6A56D0626CD4_Sheet1_Chart_17_distributionSingle" hidden="1">FALSE</definedName>
    <definedName name="D126757F_8C22_4332_AE16_6A56D0626CD4_Sheet1_Chart_17_HorAxisGridlines" hidden="1">FALSE</definedName>
    <definedName name="D126757F_8C22_4332_AE16_6A56D0626CD4_Sheet1_Chart_17_VerAxisGridlines" hidden="1">FALSE</definedName>
    <definedName name="D126757F_8C22_4332_AE16_6A56D0626CD4_Sheet1_Chart_19_ChartType" hidden="1">2048</definedName>
    <definedName name="D126757F_8C22_4332_AE16_6A56D0626CD4_Sheet1_Chart_19_distributionSingle" hidden="1">FALSE</definedName>
    <definedName name="D126757F_8C22_4332_AE16_6A56D0626CD4_Sheet1_Chart_19_HorAxisGridlines" hidden="1">FALSE</definedName>
    <definedName name="D126757F_8C22_4332_AE16_6A56D0626CD4_Sheet1_Chart_19_VerAxisGridlines" hidden="1">FALSE</definedName>
    <definedName name="D126757F_8C22_4332_AE16_6A56D0626CD4_Sheet1_Chart_2_ChartType" hidden="1">4</definedName>
    <definedName name="D126757F_8C22_4332_AE16_6A56D0626CD4_Sheet1_Chart_2_distributionSingle" hidden="1">FALSE</definedName>
    <definedName name="D126757F_8C22_4332_AE16_6A56D0626CD4_Sheet1_Chart_2_HorAxisGridlines" hidden="1">FALSE</definedName>
    <definedName name="D126757F_8C22_4332_AE16_6A56D0626CD4_Sheet1_Chart_2_VerAxisGridlines" hidden="1">FALSE</definedName>
    <definedName name="D126757F_8C22_4332_AE16_6A56D0626CD4_Sheet1_Chart_21_ChartType" hidden="1">2048</definedName>
    <definedName name="D126757F_8C22_4332_AE16_6A56D0626CD4_Sheet1_Chart_21_distributionSingle" hidden="1">FALSE</definedName>
    <definedName name="D126757F_8C22_4332_AE16_6A56D0626CD4_Sheet1_Chart_21_HorAxisGridlines" hidden="1">FALSE</definedName>
    <definedName name="D126757F_8C22_4332_AE16_6A56D0626CD4_Sheet1_Chart_21_VerAxisGridlines" hidden="1">FALSE</definedName>
    <definedName name="D126757F_8C22_4332_AE16_6A56D0626CD4_Sheet1_Chart_23_ChartType" hidden="1">2048</definedName>
    <definedName name="D126757F_8C22_4332_AE16_6A56D0626CD4_Sheet1_Chart_23_distributionSingle" hidden="1">FALSE</definedName>
    <definedName name="D126757F_8C22_4332_AE16_6A56D0626CD4_Sheet1_Chart_23_HorAxisGridlines" hidden="1">FALSE</definedName>
    <definedName name="D126757F_8C22_4332_AE16_6A56D0626CD4_Sheet1_Chart_23_VerAxisGridlines" hidden="1">FALSE</definedName>
    <definedName name="D126757F_8C22_4332_AE16_6A56D0626CD4_Sheet1_Chart_4_ChartType" hidden="1">128</definedName>
    <definedName name="D126757F_8C22_4332_AE16_6A56D0626CD4_Sheet1_Chart_4_distributionSingle" hidden="1">FALSE</definedName>
    <definedName name="D126757F_8C22_4332_AE16_6A56D0626CD4_Sheet1_Chart_4_HorAxisGridlines" hidden="1">FALSE</definedName>
    <definedName name="D126757F_8C22_4332_AE16_6A56D0626CD4_Sheet1_Chart_4_VerAxisGridlines" hidden="1">FALSE</definedName>
    <definedName name="D126757F_8C22_4332_AE16_6A56D0626CD4_Sheet1_Chart_6_ChartType" hidden="1">128</definedName>
    <definedName name="D126757F_8C22_4332_AE16_6A56D0626CD4_Sheet1_Chart_6_distributionSingle" hidden="1">FALSE</definedName>
    <definedName name="D126757F_8C22_4332_AE16_6A56D0626CD4_Sheet1_Chart_6_HorAxisGridlines" hidden="1">FALSE</definedName>
    <definedName name="D126757F_8C22_4332_AE16_6A56D0626CD4_Sheet1_Chart_6_VerAxisGridlines" hidden="1">FALSE</definedName>
    <definedName name="D126757F_8C22_4332_AE16_6A56D0626CD4_Sheet1_Chart_8_ChartType" hidden="1">128</definedName>
    <definedName name="D126757F_8C22_4332_AE16_6A56D0626CD4_Sheet1_Chart_8_distributionSingle" hidden="1">FALSE</definedName>
    <definedName name="D126757F_8C22_4332_AE16_6A56D0626CD4_Sheet1_Chart_8_HorAxisGridlines" hidden="1">FALSE</definedName>
    <definedName name="D126757F_8C22_4332_AE16_6A56D0626CD4_Sheet1_Chart_8_VerAxisGridlines" hidden="1">FALSE</definedName>
    <definedName name="D126757F_8C22_4332_AE16_6A56D0626CD4_Sheet2_Chart_10_ChartType" hidden="1">1</definedName>
    <definedName name="D126757F_8C22_4332_AE16_6A56D0626CD4_Sheet2_Chart_10_distributionSingle" hidden="1">FALSE</definedName>
    <definedName name="D126757F_8C22_4332_AE16_6A56D0626CD4_Sheet2_Chart_10_HorAxisGridlines" hidden="1">FALSE</definedName>
    <definedName name="D126757F_8C22_4332_AE16_6A56D0626CD4_Sheet2_Chart_10_VerAxisGridlines" hidden="1">FALSE</definedName>
    <definedName name="D126757F_8C22_4332_AE16_6A56D0626CD4_Sheet2_Chart_4_ChartType" hidden="1">1</definedName>
    <definedName name="D126757F_8C22_4332_AE16_6A56D0626CD4_Sheet2_Chart_4_distributionSingle" hidden="1">FALSE</definedName>
    <definedName name="D126757F_8C22_4332_AE16_6A56D0626CD4_Sheet2_Chart_4_HorAxisGridlines" hidden="1">FALSE</definedName>
    <definedName name="D126757F_8C22_4332_AE16_6A56D0626CD4_Sheet2_Chart_4_VerAxisGridlines" hidden="1">FALSE</definedName>
    <definedName name="D126757F_8C22_4332_AE16_6A56D0626CD4_Sheet2_Chart_6_ChartType" hidden="1">1</definedName>
    <definedName name="D126757F_8C22_4332_AE16_6A56D0626CD4_Sheet2_Chart_6_distributionSingle" hidden="1">FALSE</definedName>
    <definedName name="D126757F_8C22_4332_AE16_6A56D0626CD4_Sheet2_Chart_6_HorAxisGridlines" hidden="1">FALSE</definedName>
    <definedName name="D126757F_8C22_4332_AE16_6A56D0626CD4_Sheet2_Chart_6_VerAxisGridlines" hidden="1">FALSE</definedName>
    <definedName name="D126757F_8C22_4332_AE16_6A56D0626CD4_Sheet2_Chart_8_ChartType" hidden="1">1</definedName>
    <definedName name="D126757F_8C22_4332_AE16_6A56D0626CD4_Sheet2_Chart_8_distributionSingle" hidden="1">FALSE</definedName>
    <definedName name="D126757F_8C22_4332_AE16_6A56D0626CD4_Sheet2_Chart_8_HorAxisGridlines" hidden="1">FALSE</definedName>
    <definedName name="D126757F_8C22_4332_AE16_6A56D0626CD4_Sheet2_Chart_8_VerAxisGridlines" hidden="1">FALSE</definedName>
    <definedName name="D126757F_8C22_4332_AE16_6A56D0626CD4_Sheet3_Chart_3_ChartType" hidden="1">1</definedName>
    <definedName name="D126757F_8C22_4332_AE16_6A56D0626CD4_Sheet3_Chart_3_distributionSingle" hidden="1">FALSE</definedName>
    <definedName name="D126757F_8C22_4332_AE16_6A56D0626CD4_Sheet3_Chart_3_HorAxisGridlines" hidden="1">FALSE</definedName>
    <definedName name="D126757F_8C22_4332_AE16_6A56D0626CD4_Sheet3_Chart_3_VerAxisGridlines" hidden="1">FALSE</definedName>
    <definedName name="D126757F_8C22_4332_AE16_6A56D0626CD4_Sheet3_Chart_4_ChartType" hidden="1">1</definedName>
    <definedName name="D126757F_8C22_4332_AE16_6A56D0626CD4_Sheet3_Chart_4_distributionSingle" hidden="1">FALSE</definedName>
    <definedName name="D126757F_8C22_4332_AE16_6A56D0626CD4_Sheet3_Chart_4_HorAxisGridlines" hidden="1">FALSE</definedName>
    <definedName name="D126757F_8C22_4332_AE16_6A56D0626CD4_Sheet3_Chart_4_VerAxisGridlines" hidden="1">FALSE</definedName>
    <definedName name="D126757F_8C22_4332_AE16_6A56D0626CD4_Sheet3_Chart_6_ChartType" hidden="1">1</definedName>
    <definedName name="D126757F_8C22_4332_AE16_6A56D0626CD4_Sheet3_Chart_6_distributionSingle" hidden="1">FALSE</definedName>
    <definedName name="D126757F_8C22_4332_AE16_6A56D0626CD4_Sheet3_Chart_6_HorAxisGridlines" hidden="1">FALSE</definedName>
    <definedName name="D126757F_8C22_4332_AE16_6A56D0626CD4_Sheet3_Chart_6_VerAxisGridlines" hidden="1">FALSE</definedName>
    <definedName name="dd" hidden="1">{"Fiesta Facer Page",#N/A,FALSE,"Q_C_S";"Fiesta Main Page",#N/A,FALSE,"V_L";"Fiesta 95BP Struct",#N/A,FALSE,"StructBP";"Fiesta Post 95BP Struct",#N/A,FALSE,"AdjStructBP"}</definedName>
    <definedName name="ddd" hidden="1">{#N/A,#N/A,TRUE,"Total DAS";#N/A,#N/A,TRUE,"Airports";#N/A,#N/A,TRUE,"Headquarters";#N/A,#N/A,TRUE,"Postgraduates";#N/A,#N/A,TRUE,"HEATHROW";#N/A,#N/A,TRUE,"GATWICK";#N/A,#N/A,TRUE,"STANSTED";#N/A,#N/A,TRUE,"ABERDEEN";#N/A,#N/A,TRUE,"EDINBURGH";#N/A,#N/A,TRUE,"GLASGOW";#N/A,#N/A,TRUE,"BELFAST";#N/A,#N/A,TRUE,"BIRMINGHAM";#N/A,#N/A,TRUE,"CARDIFF";#N/A,#N/A,TRUE,"LONDON CITY";#N/A,#N/A,TRUE,"MANCHESTER";#N/A,#N/A,TRUE,"SUMBURGH";#N/A,#N/A,TRUE,"FARNBOROUGH";#N/A,#N/A,TRUE,"ABERPORTH";#N/A,#N/A,TRUE,"LARKHILL";#N/A,#N/A,TRUE,"HEAD OF FLYING";#N/A,#N/A,TRUE,"DAS";#N/A,#N/A,TRUE,"MAS";#N/A,#N/A,TRUE,"AES"}</definedName>
    <definedName name="dddd" hidden="1">{#N/A,#N/A,FALSE,"UW152PPL"}</definedName>
    <definedName name="dfa" hidden="1">{"Presentation",#N/A,FALSE,"Feb96 - ALL"}</definedName>
    <definedName name="dfdfsfdsdffdfdfdsdfsdfsdf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dfdsfsdaf" hidden="1">{"avrev",#N/A,FALSE,"AVREV";"rates",#N/A,FALSE,"AVREV"}</definedName>
    <definedName name="dfg" hidden="1">{"Fiesta Facer Page",#N/A,FALSE,"Q_C_S";"Fiesta Main Page",#N/A,FALSE,"V_L";"Fiesta 95BP Struct",#N/A,FALSE,"StructBP";"Fiesta Post 95BP Struct",#N/A,FALSE,"AdjStructBP"}</definedName>
    <definedName name="dsfasf" hidden="1">{#N/A,#N/A,FALSE,"Cover";#N/A,#N/A,FALSE,"Profits";#N/A,#N/A,FALSE,"ABS";#N/A,#N/A,FALSE,"TFLE Detail";#N/A,#N/A,FALSE,"TFLE Walk";#N/A,#N/A,FALSE,"Variable Cost";#N/A,#N/A,FALSE,"V.C. Walk"}</definedName>
    <definedName name="dsfasf1" hidden="1">{#N/A,#N/A,FALSE,"Cover";#N/A,#N/A,FALSE,"Profits";#N/A,#N/A,FALSE,"ABS";#N/A,#N/A,FALSE,"TFLE Detail";#N/A,#N/A,FALSE,"TFLE Walk";#N/A,#N/A,FALSE,"Variable Cost";#N/A,#N/A,FALSE,"V.C. Walk"}</definedName>
    <definedName name="dsfasf2" hidden="1">{#N/A,#N/A,FALSE,"Cover";#N/A,#N/A,FALSE,"Profits";#N/A,#N/A,FALSE,"ABS";#N/A,#N/A,FALSE,"TFLE Detail";#N/A,#N/A,FALSE,"TFLE Walk";#N/A,#N/A,FALSE,"Variable Cost";#N/A,#N/A,FALSE,"V.C. Walk"}</definedName>
    <definedName name="dtyrt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dummy2" hidden="1">{"REVISED",#N/A,FALSE,"Sheet1"}</definedName>
    <definedName name="dummy21" hidden="1">{"REVISED",#N/A,FALSE,"Sheet1"}</definedName>
    <definedName name="dummy3" hidden="1">{"REVISED",#N/A,FALSE,"Sheet1"}</definedName>
    <definedName name="dummy31" hidden="1">{"REVISED",#N/A,FALSE,"Sheet1"}</definedName>
    <definedName name="e" hidden="1">{#N/A,#N/A,FALSE,"Profit Status";#N/A,#N/A,FALSE,"Invest";#N/A,#N/A,FALSE,"Revenue";#N/A,#N/A,FALSE,"Variable Cost";#N/A,#N/A,FALSE,"Options &amp; Series"}</definedName>
    <definedName name="ed" hidden="1">{#N/A,#N/A,FALSE,"Chart";#N/A,#N/A,FALSE,"Overview";#N/A,#N/A,FALSE,"Overview_Acty";#N/A,#N/A,FALSE,"Inc97D";#N/A,#N/A,FALSE,"Rel_Inc97TD";#N/A,#N/A,FALSE,"Rel_Inc_97_NTD";#N/A,#N/A,FALSE,"Marketing";#N/A,#N/A,FALSE,"Pot_97"}</definedName>
    <definedName name="ee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eeea1" hidden="1">{#N/A,#N/A,FALSE,"Profit Status";#N/A,#N/A,FALSE,"Invest";#N/A,#N/A,FALSE,"Revenue";#N/A,#N/A,FALSE,"Variable Cost";#N/A,#N/A,FALSE,"Options &amp; Series"}</definedName>
    <definedName name="efedf" hidden="1">{"Fiesta Facer Page",#N/A,FALSE,"Q_C_S";"Fiesta Main Page",#N/A,FALSE,"V_L";"Fiesta 95BP Struct",#N/A,FALSE,"StructBP";"Fiesta Post 95BP Struct",#N/A,FALSE,"AdjStructBP"}</definedName>
    <definedName name="ehg" hidden="1">{"Fiesta Facer Page",#N/A,FALSE,"Q_C_S";"Fiesta Main Page",#N/A,FALSE,"V_L";"Fiesta 95BP Struct",#N/A,FALSE,"StructBP";"Fiesta Post 95BP Struct",#N/A,FALSE,"AdjStructBP"}</definedName>
    <definedName name="eins" hidden="1">{#N/A,#N/A,FALSE,"Cover";#N/A,#N/A,FALSE,"Summary Variable Costs";#N/A,#N/A,FALSE,"Summary Var &amp; Fxd";#N/A,#N/A,FALSE,"Sigma";#N/A,#N/A,FALSE,"I4 Engines";#N/A,#N/A,FALSE,"New I4 Transmissions";#N/A,#N/A,FALSE,"PSA Diesels";#N/A,#N/A,FALSE,"Manuf Fixed Costs";#N/A,#N/A,FALSE,"Last Job-1st Job";#N/A,#N/A,FALSE,"Iss-Iss";#N/A,#N/A,FALSE,"Investment"}</definedName>
    <definedName name="ert" hidden="1">{#N/A,#N/A,FALSE,"expense";#N/A,#N/A,FALSE,"heads"}</definedName>
    <definedName name="EV__EVCOM_OPTIONS__" hidden="1">8</definedName>
    <definedName name="EV__EXPOPTIONS__" hidden="1">0</definedName>
    <definedName name="EV__LASTREFTIME__" hidden="1">42587.7629976852</definedName>
    <definedName name="EV__LOCKEDCVW__FINANCEDETAILS" hidden="1">"OINC,Actual,TOTAL_ALL_ADJUSTMENT,All_InterCo,B20R010820,2010.APR,Periodic,"</definedName>
    <definedName name="EV__LOCKEDCVW__LEGALAPP" hidden="1">"AL803,F_CLO,Actual,TOTAL_ALL_ADJUSTMENT,G_SP,All_InterCo,EG_FGAAP,2003.TOTAL,YTD,"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"admin"</definedName>
    <definedName name="ewd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ewfewr" hidden="1">{"Fiesta Facer Page",#N/A,FALSE,"Q_C_S";"Fiesta Main Page",#N/A,FALSE,"V_L";"Fiesta 95BP Struct",#N/A,FALSE,"StructBP";"Fiesta Post 95BP Struct",#N/A,FALSE,"AdjStructBP"}</definedName>
    <definedName name="Exce" hidden="1">{#N/A,#N/A,FALSE,"expense";#N/A,#N/A,FALSE,"heads"}</definedName>
    <definedName name="fafa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fafa1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fafa2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ff" hidden="1">{"Fiesta Facer Page",#N/A,FALSE,"Q_C_S";"Fiesta Main Page",#N/A,FALSE,"V_L";"Fiesta 95BP Struct",#N/A,FALSE,"StructBP";"Fiesta Post 95BP Struct",#N/A,FALSE,"AdjStructBP"}</definedName>
    <definedName name="fjfjfg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fjfjg1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fjwhf" hidden="1">{#N/A,#N/A,FALSE,"Profit Status";#N/A,#N/A,FALSE,"Invest";#N/A,#N/A,FALSE,"Revenue";#N/A,#N/A,FALSE,"Variable Cost";#N/A,#N/A,FALSE,"Options &amp; Series"}</definedName>
    <definedName name="fjwhf1" hidden="1">{#N/A,#N/A,FALSE,"Profit Status";#N/A,#N/A,FALSE,"Invest";#N/A,#N/A,FALSE,"Revenue";#N/A,#N/A,FALSE,"Variable Cost";#N/A,#N/A,FALSE,"Options &amp; Series"}</definedName>
    <definedName name="frefw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fu" hidden="1">{"avrev",#N/A,FALSE,"AVREV";"rates",#N/A,FALSE,"AVREV"}</definedName>
    <definedName name="fy" hidden="1">{#N/A,#N/A,FALSE,"BackUp";#N/A,#N/A,FALSE,"FOps-Cal";#N/A,#N/A,FALSE,"COps-Cal";#N/A,#N/A,FALSE,"GPM-Cal";#N/A,#N/A,FALSE,"ITO-Cal";#N/A,#N/A,FALSE,"ITO (2)"}</definedName>
    <definedName name="g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gfdged1" hidden="1">{"REVISED",#N/A,FALSE,"Sheet1"}</definedName>
    <definedName name="gfdsged" hidden="1">{"REVISED",#N/A,FALSE,"Sheet1"}</definedName>
    <definedName name="gffdsg" hidden="1">{"Revenue",#N/A,FALSE,"Series";"Ecprofit",#N/A,FALSE,"Series"}</definedName>
    <definedName name="gg" hidden="1">{"Fiesta Facer Page",#N/A,FALSE,"Q_C_S";"Fiesta Main Page",#N/A,FALSE,"V_L";"Fiesta 95BP Struct",#N/A,FALSE,"StructBP";"Fiesta Post 95BP Struct",#N/A,FALSE,"AdjStructBP"}</definedName>
    <definedName name="ggga1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ghg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grf" hidden="1">{"Fiesta Facer Page",#N/A,FALSE,"Q_C_S";"Fiesta Main Page",#N/A,FALSE,"V_L";"Fiesta 95BP Struct",#N/A,FALSE,"StructBP";"Fiesta Post 95BP Struct",#N/A,FALSE,"AdjStructBP"}</definedName>
    <definedName name="gthth" hidden="1">{"All Pages",#N/A,FALSE,"Plant 1 Exp";"All Pages",#N/A,FALSE,"Plant 2 Exp";"All Pages",#N/A,FALSE,"Plant 3 Exp";"All Pages",#N/A,FALSE,"Plant 4 Exp";"All Pages",#N/A,FALSE,"Total Vehicle"}</definedName>
    <definedName name="histoqtr" hidden="1">{#N/A,#N/A,FALSE,"Sheet1";#N/A,#N/A,FALSE,"Sheet1"}</definedName>
    <definedName name="hjgflha" hidden="1">{#N/A,#N/A,FALSE,"Cover Sheet";#N/A,#N/A,FALSE,"Ave_Trans_Shp_Abs";#N/A,#N/A,FALSE,"Det_Shp_Abs";#N/A,#N/A,FALSE,"Ave_Trans_Inst_Abs";#N/A,#N/A,FALSE,"Det_Ins_Abs";#N/A,#N/A,FALSE,"Ave_Trans_Tot_ABS";#N/A,#N/A,FALSE,"Det_Total_ABS"}</definedName>
    <definedName name="hjgflha1" hidden="1">{#N/A,#N/A,FALSE,"Cover Sheet";#N/A,#N/A,FALSE,"Ave_Trans_Shp_Abs";#N/A,#N/A,FALSE,"Det_Shp_Abs";#N/A,#N/A,FALSE,"Ave_Trans_Inst_Abs";#N/A,#N/A,FALSE,"Det_Ins_Abs";#N/A,#N/A,FALSE,"Ave_Trans_Tot_ABS";#N/A,#N/A,FALSE,"Det_Total_ABS"}</definedName>
    <definedName name="hjnyytj" hidden="1">{#N/A,#N/A,FALSE,"Chart";#N/A,#N/A,FALSE,"Overview";#N/A,#N/A,FALSE,"Overview_Acty";#N/A,#N/A,FALSE,"Inc97D";#N/A,#N/A,FALSE,"Rel_Inc97TD";#N/A,#N/A,FALSE,"Rel_Inc_97_NTD";#N/A,#N/A,FALSE,"Marketing";#N/A,#N/A,FALSE,"Pot_97"}</definedName>
    <definedName name="hrjt" hidden="1">{#N/A,#N/A,FALSE,"Chart";#N/A,#N/A,FALSE,"Overview";#N/A,#N/A,FALSE,"Overview_Acty";#N/A,#N/A,FALSE,"Inc97D";#N/A,#N/A,FALSE,"Rel_Inc97TD";#N/A,#N/A,FALSE,"Rel_Inc_97_NTD";#N/A,#N/A,FALSE,"Marketing";#N/A,#N/A,FALSE,"Pot_97"}</definedName>
    <definedName name="HTML1_1" hidden="1">"[pmt1ppl.xls]Sheet1!$B$1:$O$217"</definedName>
    <definedName name="HTML1_10" hidden="1">"estratte@tre011.ve.ford.com"</definedName>
    <definedName name="HTML1_11" hidden="1">-4146</definedName>
    <definedName name="HTML1_12" hidden="1">"H:\www\pmt1ppl.html"</definedName>
    <definedName name="HTML1_2" hidden="1">1</definedName>
    <definedName name="HTML1_3" hidden="1">"U152 PMT#1 PPL"</definedName>
    <definedName name="HTML1_4" hidden="1">"U152 Front End &amp; Underbody"</definedName>
    <definedName name="HTML1_5" hidden="1">""</definedName>
    <definedName name="HTML1_6" hidden="1">1</definedName>
    <definedName name="HTML1_7" hidden="1">1</definedName>
    <definedName name="HTML1_8" hidden="1">"8/2/96"</definedName>
    <definedName name="HTML1_9" hidden="1">"Eric Stratten"</definedName>
    <definedName name="HTML2_1" hidden="1">"[pmt1ppl.xls]Sheet1!$B$1:$F$217,$J$1:$J$217,$O$1:$O$217"</definedName>
    <definedName name="HTML2_10" hidden="1">"estratte@tre011.ve.ford.com"</definedName>
    <definedName name="HTML2_11" hidden="1">-4146</definedName>
    <definedName name="HTML2_12" hidden="1">"H:\www\pmt1ppl.html"</definedName>
    <definedName name="HTML2_2" hidden="1">1</definedName>
    <definedName name="HTML2_3" hidden="1">"U152 PMT#1 PPL"</definedName>
    <definedName name="HTML2_4" hidden="1">"U152 Front End &amp; Underbody"</definedName>
    <definedName name="HTML2_5" hidden="1">""</definedName>
    <definedName name="HTML2_6" hidden="1">1</definedName>
    <definedName name="HTML2_7" hidden="1">1</definedName>
    <definedName name="HTML2_8" hidden="1">"8/2/96"</definedName>
    <definedName name="HTML2_9" hidden="1">"Eric Stratten"</definedName>
    <definedName name="HTML3_1" hidden="1">"[pmt1ppl.xls]Sheet1!$A$1:$O$215"</definedName>
    <definedName name="HTML3_10" hidden="1">"estratte@tre011.ve.ford.com"</definedName>
    <definedName name="HTML3_11" hidden="1">-4146</definedName>
    <definedName name="HTML3_12" hidden="1">"H:\www\pmt1ppl.html"</definedName>
    <definedName name="HTML3_2" hidden="1">1</definedName>
    <definedName name="HTML3_3" hidden="1">"U152 PMT#1 PPL"</definedName>
    <definedName name="HTML3_4" hidden="1">"PMT#1 Program Parts List"</definedName>
    <definedName name="HTML3_5" hidden="1">""</definedName>
    <definedName name="HTML3_6" hidden="1">1</definedName>
    <definedName name="HTML3_7" hidden="1">1</definedName>
    <definedName name="HTML3_8" hidden="1">"8/26/96"</definedName>
    <definedName name="HTML3_9" hidden="1">"Eric Stratten"</definedName>
    <definedName name="HTMLCount" hidden="1">3</definedName>
    <definedName name="ii" hidden="1">{"Fiesta Facer Page",#N/A,FALSE,"Q_C_S";"Fiesta Main Page",#N/A,FALSE,"V_L";"Fiesta 95BP Struct",#N/A,FALSE,"StructBP";"Fiesta Post 95BP Struct",#N/A,FALSE,"AdjStructBP"}</definedName>
    <definedName name="iii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iiii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iiiii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iio" hidden="1">{"Presentation",#N/A,FALSE,"Feb96 - ALL"}</definedName>
    <definedName name="Inves1" hidden="1">{#N/A,#N/A,FALSE,"Cover";#N/A,#N/A,FALSE,"Profits";#N/A,#N/A,FALSE,"ABS";#N/A,#N/A,FALSE,"TFLE Detail";#N/A,#N/A,FALSE,"TFLE Walk";#N/A,#N/A,FALSE,"Variable Cost";#N/A,#N/A,FALSE,"V.C. Walk"}</definedName>
    <definedName name="inves11" hidden="1">{#N/A,#N/A,FALSE,"Cover";#N/A,#N/A,FALSE,"Profits";#N/A,#N/A,FALSE,"ABS";#N/A,#N/A,FALSE,"TFLE Detail";#N/A,#N/A,FALSE,"TFLE Walk";#N/A,#N/A,FALSE,"Variable Cost";#N/A,#N/A,FALSE,"V.C. Walk"}</definedName>
    <definedName name="j" hidden="1">{"salaried",#N/A,FALSE,"VLD View (2)"}</definedName>
    <definedName name="jkjlkj" hidden="1">{#N/A,#N/A,FALSE,"expense";#N/A,#N/A,FALSE,"heads"}</definedName>
    <definedName name="jlj" hidden="1">{"Presentation",#N/A,FALSE,"Feb96 - ALL"}</definedName>
    <definedName name="Joe" hidden="1">{#N/A,#N/A,FALSE,"Cover Page";#N/A,#N/A,FALSE,"Facing Page";#N/A,#N/A,FALSE,"Main Page";#N/A,#N/A,FALSE,"Risk-Adjusted";#N/A,#N/A,FALSE,"Profit Improvement"}</definedName>
    <definedName name="jty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juhmnjhu" hidden="1">{"Fiesta Facer Page",#N/A,FALSE,"Q_C_S";"Fiesta Main Page",#N/A,FALSE,"V_L";"Fiesta 95BP Struct",#N/A,FALSE,"StructBP";"Fiesta Post 95BP Struct",#N/A,FALSE,"AdjStructBP"}</definedName>
    <definedName name="junk" hidden="1">{#N/A,#N/A,FALSE,"BackUp";#N/A,#N/A,FALSE,"FOps-Cal";#N/A,#N/A,FALSE,"COps-Cal";#N/A,#N/A,FALSE,"GPM-Cal";#N/A,#N/A,FALSE,"ITO-Cal";#N/A,#N/A,FALSE,"ITO (2)"}</definedName>
    <definedName name="junk2" hidden="1">{#N/A,#N/A,FALSE,"BackUp";#N/A,#N/A,FALSE,"FOps-Cal";#N/A,#N/A,FALSE,"COps-Cal";#N/A,#N/A,FALSE,"GPM-Cal";#N/A,#N/A,FALSE,"ITO-Cal";#N/A,#N/A,FALSE,"ITO (2)"}</definedName>
    <definedName name="jyyj" hidden="1">{"Presentation",#N/A,FALSE,"Feb96 - ALL"}</definedName>
    <definedName name="k" hidden="1">{#N/A,#N/A,FALSE,"Cover";#N/A,#N/A,FALSE,"Profits";#N/A,#N/A,FALSE,"ABS";#N/A,#N/A,FALSE,"TFLE Detail";#N/A,#N/A,FALSE,"TFLE Walk";#N/A,#N/A,FALSE,"Variable Cost";#N/A,#N/A,FALSE,"V.C. Walk"}</definedName>
    <definedName name="kiippr" hidden="1">{#N/A,#N/A,FALSE,"Cover";#N/A,#N/A,FALSE,"Summary Variable Costs";#N/A,#N/A,FALSE,"Summary Var &amp; Fxd";#N/A,#N/A,FALSE,"Sigma";#N/A,#N/A,FALSE,"I4 Engines";#N/A,#N/A,FALSE,"New I4 Transmissions";#N/A,#N/A,FALSE,"PSA Diesels";#N/A,#N/A,FALSE,"Manuf Fixed Costs";#N/A,#N/A,FALSE,"Last Job-1st Job";#N/A,#N/A,FALSE,"Iss-Iss";#N/A,#N/A,FALSE,"Investment"}</definedName>
    <definedName name="kjas" hidden="1">{#N/A,#N/A,FALSE,"Cover Page";#N/A,#N/A,FALSE,"Facing Page";#N/A,#N/A,FALSE,"Main Page";#N/A,#N/A,FALSE,"Risk-Adjusted";#N/A,#N/A,FALSE,"Profit Improvement"}</definedName>
    <definedName name="kjas1" hidden="1">{#N/A,#N/A,FALSE,"Cover Page";#N/A,#N/A,FALSE,"Facing Page";#N/A,#N/A,FALSE,"Main Page";#N/A,#N/A,FALSE,"Risk-Adjusted";#N/A,#N/A,FALSE,"Profit Improvement"}</definedName>
    <definedName name="kk" hidden="1">{"Terminal_1",#N/A,FALSE,"New CAPEX";"Terminal_2",#N/A,FALSE,"New CAPEX";"Terminal_3",#N/A,FALSE,"New CAPEX"}</definedName>
    <definedName name="kkk" hidden="1">{#N/A,#N/A,FALSE,"BackUp";#N/A,#N/A,FALSE,"FOps-Cal";#N/A,#N/A,FALSE,"COps-Cal";#N/A,#N/A,FALSE,"GPM-Cal";#N/A,#N/A,FALSE,"ITO-Cal";#N/A,#N/A,FALSE,"ITO (2)"}</definedName>
    <definedName name="kkkkk" hidden="1">{"Terminal_1",#N/A,FALSE,"New CAPEX";"Terminal_2",#N/A,FALSE,"New CAPEX";"Terminal_3",#N/A,FALSE,"New CAPEX"}</definedName>
    <definedName name="kkkkkk" hidden="1">{"Terminal_1",#N/A,FALSE,"New CAPEX";"Terminal_2",#N/A,FALSE,"New CAPEX";"Terminal_3",#N/A,FALSE,"New CAPEX"}</definedName>
    <definedName name="kkkkkkk" hidden="1">{"Terminal_1",#N/A,FALSE,"New CAPEX";"Terminal_2",#N/A,FALSE,"New CAPEX";"Terminal_3",#N/A,FALSE,"New CAPEX"}</definedName>
    <definedName name="KP" hidden="1">{"pep204a",#N/A,FALSE,"tpepsum4a";"pep205a",#N/A,FALSE,"tpepsum4a";"wpep204a",#N/A,FALSE,"tpepsum4a";"wpep205a",#N/A,FALSE,"tpepsum4a"}</definedName>
    <definedName name="ksdjgoiejrejgndlkn" hidden="1">{#N/A,#N/A,FALSE,"Cover";#N/A,#N/A,FALSE,"Profits";#N/A,#N/A,FALSE,"ABS";#N/A,#N/A,FALSE,"TFLE Detail";#N/A,#N/A,FALSE,"TFLE Walk";#N/A,#N/A,FALSE,"Variable Cost";#N/A,#N/A,FALSE,"V.C. Walk"}</definedName>
    <definedName name="ljhkjhj" hidden="1">{#N/A,#N/A,FALSE,"expense";#N/A,#N/A,FALSE,"heads"}</definedName>
    <definedName name="ll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lll" hidden="1">{"Terminal_1",#N/A,FALSE,"New CAPEX";"Terminal_2",#N/A,FALSE,"New CAPEX";"Terminal_3",#N/A,FALSE,"New CAPEX"}</definedName>
    <definedName name="llll" hidden="1">{"Terminal_1",#N/A,FALSE,"New CAPEX";"Terminal_2",#N/A,FALSE,"New CAPEX";"Terminal_3",#N/A,FALSE,"New CAPEX"}</definedName>
    <definedName name="lllll" hidden="1">{"Terminal_1",#N/A,FALSE,"New CAPEX";"Terminal_2",#N/A,FALSE,"New CAPEX";"Terminal_3",#N/A,FALSE,"New CAPEX"}</definedName>
    <definedName name="llllll" hidden="1">{"Terminal_1",#N/A,FALSE,"New CAPEX";"Terminal_2",#N/A,FALSE,"New CAPEX";"Terminal_3",#N/A,FALSE,"New CAPEX"}</definedName>
    <definedName name="lllllll" hidden="1">{"Terminal_1",#N/A,FALSE,"New CAPEX";"Terminal_2",#N/A,FALSE,"New CAPEX";"Terminal_3",#N/A,FALSE,"New CAPEX"}</definedName>
    <definedName name="loh" hidden="1">{#N/A,#N/A,FALSE,"Cover";#N/A,#N/A,FALSE,"Profits";#N/A,#N/A,FALSE,"ABS";#N/A,#N/A,FALSE,"TFLE Detail";#N/A,#N/A,FALSE,"TFLE Walk";#N/A,#N/A,FALSE,"Variable Cost";#N/A,#N/A,FALSE,"V.C. Walk"}</definedName>
    <definedName name="lohnew" hidden="1">{#N/A,#N/A,FALSE,"Cover Sheet";#N/A,#N/A,FALSE,"Ave_Trans_Shp_Abs";#N/A,#N/A,FALSE,"Det_Shp_Abs";#N/A,#N/A,FALSE,"Ave_Trans_Inst_Abs";#N/A,#N/A,FALSE,"Det_Ins_Abs";#N/A,#N/A,FALSE,"Ave_Trans_Tot_ABS";#N/A,#N/A,FALSE,"Det_Total_ABS"}</definedName>
    <definedName name="m" hidden="1">{"Terminal_1",#N/A,FALSE,"New CAPEX";"Terminal_2",#N/A,FALSE,"New CAPEX";"Terminal_3",#N/A,FALSE,"New CAPEX"}</definedName>
    <definedName name="matrix" hidden="1">{#N/A,#N/A,FALSE,"BackUp";#N/A,#N/A,FALSE,"FOps-Cal";#N/A,#N/A,FALSE,"COps-Cal";#N/A,#N/A,FALSE,"GPM-Cal";#N/A,#N/A,FALSE,"ITO-Cal";#N/A,#N/A,FALSE,"ITO (2)"}</definedName>
    <definedName name="Metrics" hidden="1">{"Terminal_1",#N/A,FALSE,"New CAPEX";"Terminal_2",#N/A,FALSE,"New CAPEX";"Terminal_3",#N/A,FALSE,"New CAPEX"}</definedName>
    <definedName name="MEWarning" hidden="1">1</definedName>
    <definedName name="Michael" hidden="1">{#N/A,#N/A,FALSE,"Profit Status";#N/A,#N/A,FALSE,"Invest";#N/A,#N/A,FALSE,"Revenue";#N/A,#N/A,FALSE,"Variable Cost";#N/A,#N/A,FALSE,"Options &amp; Series"}</definedName>
    <definedName name="Mknfknds" hidden="1">{#N/A,#N/A,FALSE,"Cover Page";#N/A,#N/A,FALSE,"Facing Page";#N/A,#N/A,FALSE,"Main Page";#N/A,#N/A,FALSE,"Risk-Adjusted";#N/A,#N/A,FALSE,"Profit Improvement"}</definedName>
    <definedName name="mm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mmm" hidden="1">{"Terminal_1",#N/A,FALSE,"New CAPEX";"Terminal_2",#N/A,FALSE,"New CAPEX";"Terminal_3",#N/A,FALSE,"New CAPEX"}</definedName>
    <definedName name="mmmmm" hidden="1">{"Terminal_1",#N/A,FALSE,"New CAPEX";"Terminal_2",#N/A,FALSE,"New CAPEX";"Terminal_3",#N/A,FALSE,"New CAPEX"}</definedName>
    <definedName name="mmmmmm" hidden="1">{"Terminal_1",#N/A,FALSE,"New CAPEX";"Terminal_2",#N/A,FALSE,"New CAPEX";"Terminal_3",#N/A,FALSE,"New CAPEX"}</definedName>
    <definedName name="mmmmmmm" hidden="1">{"Terminal_1",#N/A,FALSE,"New CAPEX";"Terminal_2",#N/A,FALSE,"New CAPEX";"Terminal_3",#N/A,FALSE,"New CAPEX"}</definedName>
    <definedName name="mn" hidden="1">{"Terminal_1",#N/A,FALSE,"New CAPEX";"Terminal_2",#N/A,FALSE,"New CAPEX";"Terminal_3",#N/A,FALSE,"New CAPEX"}</definedName>
    <definedName name="Monkey" hidden="1">{#N/A,#N/A,FALSE,"Cover Page";#N/A,#N/A,FALSE,"Facing Page";#N/A,#N/A,FALSE,"Main Page";#N/A,#N/A,FALSE,"Risk-Adjusted";#N/A,#N/A,FALSE,"Profit Improvement"}</definedName>
    <definedName name="n" hidden="1">{"Terminal_1",#N/A,FALSE,"New CAPEX";"Terminal_2",#N/A,FALSE,"New CAPEX";"Terminal_3",#N/A,FALSE,"New CAPEX"}</definedName>
    <definedName name="new" hidden="1">{#N/A,#N/A,FALSE,"Title";#N/A,#N/A,FALSE,"All Personnel";#N/A,#N/A,FALSE,"All Costs";#N/A,#N/A,FALSE,"FOps Personnel";#N/A,#N/A,FALSE,"FOps";#N/A,#N/A,FALSE,"COps Personnel";#N/A,#N/A,FALSE,"COps";#N/A,#N/A,FALSE,"GPM Personnel";#N/A,#N/A,FALSE,"GPM";#N/A,#N/A,FALSE,"ITO Personnel";#N/A,#N/A,FALSE,"ITO (3)"}</definedName>
    <definedName name="nhihihih" hidden="1">{#N/A,#N/A,FALSE,"Cover";#N/A,#N/A,FALSE,"Profits";#N/A,#N/A,FALSE,"ABS";#N/A,#N/A,FALSE,"TFLE Detail";#N/A,#N/A,FALSE,"TFLE Walk";#N/A,#N/A,FALSE,"Variable Cost";#N/A,#N/A,FALSE,"V.C. Walk"}</definedName>
    <definedName name="nmn" hidden="1">{"Terminal_1",#N/A,FALSE,"New CAPEX";"Terminal_2",#N/A,FALSE,"New CAPEX";"Terminal_3",#N/A,FALSE,"New CAPEX"}</definedName>
    <definedName name="nn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nnn" hidden="1">{"Terminal_1",#N/A,FALSE,"New CAPEX";"Terminal_2",#N/A,FALSE,"New CAPEX";"Terminal_3",#N/A,FALSE,"New CAPEX"}</definedName>
    <definedName name="nnnn" hidden="1">{"Terminal_1",#N/A,FALSE,"New CAPEX";"Terminal_2",#N/A,FALSE,"New CAPEX";"Terminal_3",#N/A,FALSE,"New CAPEX"}</definedName>
    <definedName name="nnnnn" hidden="1">{"Terminal_1",#N/A,FALSE,"New CAPEX";"Terminal_2",#N/A,FALSE,"New CAPEX";"Terminal_3",#N/A,FALSE,"New CAPEX"}</definedName>
    <definedName name="nnnnnn" hidden="1">{"Terminal_1",#N/A,FALSE,"New CAPEX";"Terminal_2",#N/A,FALSE,"New CAPEX";"Terminal_3",#N/A,FALSE,"New CAPEX"}</definedName>
    <definedName name="ö" hidden="1">{"Presentation",#N/A,FALSE,"Feb96 - ALL"}</definedName>
    <definedName name="oo" hidden="1">{"Presentation",#N/A,FALSE,"Feb96 - ALL"}</definedName>
    <definedName name="opq" hidden="1">{"Fiesta Facer Page",#N/A,FALSE,"Q_C_S";"Fiesta Main Page",#N/A,FALSE,"V_L";"Fiesta 95BP Struct",#N/A,FALSE,"StructBP";"Fiesta Post 95BP Struct",#N/A,FALSE,"AdjStructBP"}</definedName>
    <definedName name="p" hidden="1">{#N/A,#N/A,FALSE,"Chart";#N/A,#N/A,FALSE,"Overview";#N/A,#N/A,FALSE,"Overview_Acty";#N/A,#N/A,FALSE,"Inc97D";#N/A,#N/A,FALSE,"Rel_Inc97TD";#N/A,#N/A,FALSE,"Rel_Inc_97_NTD";#N/A,#N/A,FALSE,"Marketing";#N/A,#N/A,FALSE,"Pot_97"}</definedName>
    <definedName name="pam" hidden="1">{#N/A,#N/A,FALSE,"Chart";#N/A,#N/A,FALSE,"Chart"}</definedName>
    <definedName name="pf1wrn.all" hidden="1">{"Fiesta Facer Page",#N/A,FALSE,"Q_C_S";"Fiesta Main Page",#N/A,FALSE,"V_L";"Fiesta 95BP Struct",#N/A,FALSE,"StructBP";"Fiesta Post 95BP Struct",#N/A,FALSE,"AdjStructBP"}</definedName>
    <definedName name="pf1wrn.allx" hidden="1">{"Fiesta Facer Page",#N/A,FALSE,"Q_C_S";"Fiesta Main Page",#N/A,FALSE,"V_L";"Fiesta 95BP Struct",#N/A,FALSE,"StructBP";"Fiesta Post 95BP Struct",#N/A,FALSE,"AdjStructBP"}</definedName>
    <definedName name="pf1wrn.Presentation" hidden="1">{"Presentation",#N/A,FALSE,"Feb96 - ALL"}</definedName>
    <definedName name="pf1wrn.presentationx" hidden="1">{"Presentation",#N/A,FALSE,"Feb96 - ALL"}</definedName>
    <definedName name="pf1wrn.TCR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pf1wrn.tcrx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pp" hidden="1">{#N/A,#N/A,FALSE,"Chart";#N/A,#N/A,FALSE,"Overview";#N/A,#N/A,FALSE,"Overview_Acty";#N/A,#N/A,FALSE,"Inc97D";#N/A,#N/A,FALSE,"Rel_Inc97TD";#N/A,#N/A,FALSE,"Rel_Inc_97_NTD";#N/A,#N/A,FALSE,"Marketing";#N/A,#N/A,FALSE,"Pot_97"}</definedName>
    <definedName name="ppp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pres" hidden="1">{"Presentation",#N/A,FALSE,"Feb96 - ALL"}</definedName>
    <definedName name="presx" hidden="1">{"Presentation",#N/A,FALSE,"Feb96 - ALL"}</definedName>
    <definedName name="px" hidden="1">{#N/A,#N/A,FALSE,"Chart";#N/A,#N/A,FALSE,"Overview";#N/A,#N/A,FALSE,"Overview_Acty";#N/A,#N/A,FALSE,"Inc97D";#N/A,#N/A,FALSE,"Rel_Inc97TD";#N/A,#N/A,FALSE,"Rel_Inc_97_NTD";#N/A,#N/A,FALSE,"Marketing";#N/A,#N/A,FALSE,"Pot_97"}</definedName>
    <definedName name="q" hidden="1">{#N/A,#N/A,FALSE,"Chart";#N/A,#N/A,FALSE,"Overview";#N/A,#N/A,FALSE,"Overview_Acty";#N/A,#N/A,FALSE,"Inc97D";#N/A,#N/A,FALSE,"Rel_Inc97TD";#N/A,#N/A,FALSE,"Rel_Inc_97_NTD";#N/A,#N/A,FALSE,"Marketing";#N/A,#N/A,FALSE,"Pot_97"}</definedName>
    <definedName name="qq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Quality" hidden="1">{#N/A,#N/A,FALSE,"expense";#N/A,#N/A,FALSE,"heads"}</definedName>
    <definedName name="qx" hidden="1">{#N/A,#N/A,FALSE,"Chart";#N/A,#N/A,FALSE,"Overview";#N/A,#N/A,FALSE,"Overview_Acty";#N/A,#N/A,FALSE,"Inc97D";#N/A,#N/A,FALSE,"Rel_Inc97TD";#N/A,#N/A,FALSE,"Rel_Inc_97_NTD";#N/A,#N/A,FALSE,"Marketing";#N/A,#N/A,FALSE,"Pot_97"}</definedName>
    <definedName name="rgthy" hidden="1">{#N/A,#N/A,FALSE,"Chart";#N/A,#N/A,FALSE,"Overview";#N/A,#N/A,FALSE,"Overview_Acty";#N/A,#N/A,FALSE,"Inc97D";#N/A,#N/A,FALSE,"Rel_Inc97TD";#N/A,#N/A,FALSE,"Rel_Inc_97_NTD";#N/A,#N/A,FALSE,"Marketing";#N/A,#N/A,FALSE,"Pot_97"}</definedName>
    <definedName name="rr" hidden="1">{#N/A,#N/A,FALSE,"Cover";#N/A,#N/A,FALSE,"Summary Variable Costs";#N/A,#N/A,FALSE,"Summary Var &amp; Fxd";#N/A,#N/A,FALSE,"Sigma";#N/A,#N/A,FALSE,"I4 Engines";#N/A,#N/A,FALSE,"New I4 Transmissions";#N/A,#N/A,FALSE,"PSA Diesels";#N/A,#N/A,FALSE,"Manuf Fixed Costs";#N/A,#N/A,FALSE,"Last Job-1st Job";#N/A,#N/A,FALSE,"Iss-Iss";#N/A,#N/A,FALSE,"Investment"}</definedName>
    <definedName name="rt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sadfsafsa" hidden="1">{#N/A,#N/A,FALSE,"Profit Status";#N/A,#N/A,FALSE,"Invest";#N/A,#N/A,FALSE,"Revenue";#N/A,#N/A,FALSE,"Variable Cost";#N/A,#N/A,FALSE,"Options &amp; Series"}</definedName>
    <definedName name="sadfsafsa2" hidden="1">{#N/A,#N/A,FALSE,"Profit Status";#N/A,#N/A,FALSE,"Invest";#N/A,#N/A,FALSE,"Revenue";#N/A,#N/A,FALSE,"Variable Cost";#N/A,#N/A,FALSE,"Options &amp; Series"}</definedName>
    <definedName name="sadgfsadf" hidden="1">{"avrev",#N/A,FALSE,"AVREV";"rates",#N/A,FALSE,"AVREV"}</definedName>
    <definedName name="safa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SAPBEXdnldView" hidden="1">"82N1O01CN1WEULDCOELUBAGTU"</definedName>
    <definedName name="SAPBEXsysID" hidden="1">"BWP"</definedName>
    <definedName name="sdd" hidden="1">{"Fiesta Facer Page",#N/A,FALSE,"Q_C_S";"Fiesta Main Page",#N/A,FALSE,"V_L";"Fiesta 95BP Struct",#N/A,FALSE,"StructBP";"Fiesta Post 95BP Struct",#N/A,FALSE,"AdjStructBP"}</definedName>
    <definedName name="sde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sdef" hidden="1">{"Fiesta Facer Page",#N/A,FALSE,"Q_C_S";"Fiesta Main Page",#N/A,FALSE,"V_L";"Fiesta 95BP Struct",#N/A,FALSE,"StructBP";"Fiesta Post 95BP Struct",#N/A,FALSE,"AdjStructBP"}</definedName>
    <definedName name="sdfsdf" hidden="1">{#N/A,#N/A,FALSE,"Assumptions";#N/A,#N/A,FALSE,"Volumes";#N/A,#N/A,FALSE,"Pricing";#N/A,#N/A,FALSE,"Variable Cost";#N/A,#N/A,FALSE,"Investment";#N/A,#N/A,FALSE,"Profitability";#N/A,#N/A,FALSE,"Business Comparison"}</definedName>
    <definedName name="sdfsf" hidden="1">{#N/A,#N/A,FALSE,"UW152PPL"}</definedName>
    <definedName name="serrfg" hidden="1">{"Fiesta Facer Page",#N/A,FALSE,"Q_C_S";"Fiesta Main Page",#N/A,FALSE,"V_L";"Fiesta 95BP Struct",#N/A,FALSE,"StructBP";"Fiesta Post 95BP Struct",#N/A,FALSE,"AdjStructBP"}</definedName>
    <definedName name="shtfr" hidden="1">{"Presentation",#N/A,FALSE,"Feb96 - ALL"}</definedName>
    <definedName name="skdjfh" hidden="1">{#N/A,#N/A,FALSE,"Assumptions";#N/A,#N/A,FALSE,"Volumes";#N/A,#N/A,FALSE,"Pricing";#N/A,#N/A,FALSE,"Variable Cost";#N/A,#N/A,FALSE,"Investment";#N/A,#N/A,FALSE,"Profitability";#N/A,#N/A,FALSE,"Business Comparison"}</definedName>
    <definedName name="skdjfh2" hidden="1">{#N/A,#N/A,FALSE,"Assumptions";#N/A,#N/A,FALSE,"Volumes";#N/A,#N/A,FALSE,"Pricing";#N/A,#N/A,FALSE,"Variable Cost";#N/A,#N/A,FALSE,"Investment";#N/A,#N/A,FALSE,"Profitability";#N/A,#N/A,FALSE,"Business Comparison"}</definedName>
    <definedName name="srgd" hidden="1">{"Presentation",#N/A,FALSE,"Feb96 - ALL"}</definedName>
    <definedName name="ss" hidden="1">{"Presentation",#N/A,FALSE,"Feb96 - ALL"}</definedName>
    <definedName name="sss" hidden="1">{#N/A,#N/A,FALSE,"expense";#N/A,#N/A,FALSE,"heads"}</definedName>
    <definedName name="Strawman3" hidden="1">{#N/A,#N/A,FALSE,"Cover";#N/A,#N/A,FALSE,"Profits";#N/A,#N/A,FALSE,"ABS";#N/A,#N/A,FALSE,"TFLE Detail";#N/A,#N/A,FALSE,"TFLE Walk";#N/A,#N/A,FALSE,"Variable Cost";#N/A,#N/A,FALSE,"V.C. Walk"}</definedName>
    <definedName name="svc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t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tc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tcx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test" hidden="1">{#N/A,#N/A,FALSE,"expense";#N/A,#N/A,FALSE,"heads"}</definedName>
    <definedName name="test1" hidden="1">{#N/A,#N/A,FALSE,"expense";#N/A,#N/A,FALSE,"heads"}</definedName>
    <definedName name="test10" hidden="1">{#N/A,#N/A,FALSE,"Profit Status";#N/A,#N/A,FALSE,"Invest";#N/A,#N/A,FALSE,"Revenue";#N/A,#N/A,FALSE,"Variable Cost";#N/A,#N/A,FALSE,"Options &amp; Series"}</definedName>
    <definedName name="test2" hidden="1">{#N/A,#N/A,FALSE,"expense";#N/A,#N/A,FALSE,"heads"}</definedName>
    <definedName name="test3" hidden="1">{#N/A,#N/A,FALSE,"Profit Status";#N/A,#N/A,FALSE,"Invest";#N/A,#N/A,FALSE,"Revenue";#N/A,#N/A,FALSE,"Variable Cost";#N/A,#N/A,FALSE,"Options &amp; Series"}</definedName>
    <definedName name="test4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test5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test6" hidden="1">{#N/A,#N/A,FALSE,"expense";#N/A,#N/A,FALSE,"heads"}</definedName>
    <definedName name="trans" hidden="1">{#N/A,#N/A,FALSE,"Summary Page";#N/A,#N/A,FALSE,"Backup Factory Order Request";#N/A,#N/A,FALSE,"Mix Updated to Include V227";#N/A,#N/A,FALSE,"2000 Bus Plan Status"}</definedName>
    <definedName name="tre" hidden="1">{#N/A,#N/A,FALSE,"expense";#N/A,#N/A,FALSE,"heads"}</definedName>
    <definedName name="Tst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ttesst" hidden="1">{#N/A,#N/A,FALSE,"Cover";#N/A,#N/A,FALSE,"Profits";#N/A,#N/A,FALSE,"ABS";#N/A,#N/A,FALSE,"TFLE Detail";#N/A,#N/A,FALSE,"TFLE Walk";#N/A,#N/A,FALSE,"Variable Cost";#N/A,#N/A,FALSE,"V.C. Walk"}</definedName>
    <definedName name="ty" hidden="1">{"Presentation",#N/A,FALSE,"Feb96 - ALL"}</definedName>
    <definedName name="uiu" hidden="1">{#N/A,#N/A,FALSE,"Chart";#N/A,#N/A,FALSE,"Overview";#N/A,#N/A,FALSE,"Overview_Acty";#N/A,#N/A,FALSE,"Inc97D";#N/A,#N/A,FALSE,"Rel_Inc97TD";#N/A,#N/A,FALSE,"Rel_Inc_97_NTD";#N/A,#N/A,FALSE,"Marketing";#N/A,#N/A,FALSE,"Pot_97"}</definedName>
    <definedName name="uj" hidden="1">{"Presentation",#N/A,FALSE,"Feb96 - ALL"}</definedName>
    <definedName name="volumes1" hidden="1">{"Fiesta Facer Page",#N/A,FALSE,"Q_C_S";"Fiesta Main Page",#N/A,FALSE,"V_L";"Fiesta 95BP Struct",#N/A,FALSE,"StructBP";"Fiesta Post 95BP Struct",#N/A,FALSE,"AdjStructBP"}</definedName>
    <definedName name="vvcds" hidden="1">{"Presentation",#N/A,FALSE,"Feb96 - ALL"}</definedName>
    <definedName name="w" hidden="1">{"Presentation",#N/A,FALSE,"Feb96 - ALL"}</definedName>
    <definedName name="wer6wte" hidden="1">{"Presentation",#N/A,FALSE,"Feb96 - ALL"}</definedName>
    <definedName name="wrn" hidden="1">{#N/A,#N/A,FALSE,"DCF Summary";#N/A,#N/A,FALSE,"Casema";#N/A,#N/A,FALSE,"Casema NoTel";#N/A,#N/A,FALSE,"UK";#N/A,#N/A,FALSE,"RCF";#N/A,#N/A,FALSE,"Intercable CZ";#N/A,#N/A,FALSE,"Interkabel P"}</definedName>
    <definedName name="wrn.All." hidden="1">{"Fiesta Facer Page",#N/A,FALSE,"Q_C_S";"Fiesta Main Page",#N/A,FALSE,"V_L";"Fiesta 95BP Struct",#N/A,FALSE,"StructBP";"Fiesta Post 95BP Struct",#N/A,FALSE,"AdjStructBP"}</definedName>
    <definedName name="wrn.All._.Pages\All._.Plants." hidden="1">{"All Pages",#N/A,FALSE,"Plant 1 Exp";"All Pages",#N/A,FALSE,"Plant 2 Exp";"All Pages",#N/A,FALSE,"Plant 3 Exp";"All Pages",#N/A,FALSE,"Plant 4 Exp";"All Pages",#N/A,FALSE,"Total Vehicle"}</definedName>
    <definedName name="wrn.all._.pages\all._.plantsx." hidden="1">{"All Pages",#N/A,FALSE,"Plant 1 Exp";"All Pages",#N/A,FALSE,"Plant 2 Exp";"All Pages",#N/A,FALSE,"Plant 3 Exp";"All Pages",#N/A,FALSE,"Plant 4 Exp";"All Pages",#N/A,FALSE,"Total Vehicle"}</definedName>
    <definedName name="wrn.all.x" hidden="1">{"Fiesta Facer Page",#N/A,FALSE,"Q_C_S";"Fiesta Main Page",#N/A,FALSE,"V_L";"Fiesta 95BP Struct",#N/A,FALSE,"StructBP";"Fiesta Post 95BP Struct",#N/A,FALSE,"AdjStructBP"}</definedName>
    <definedName name="wrn.Avrev." hidden="1">{"avrev",#N/A,FALSE,"AVREV";"rates",#N/A,FALSE,"AVREV"}</definedName>
    <definedName name="wrn.avrevv" hidden="1">{"avrev",#N/A,FALSE,"AVREV";"rates",#N/A,FALSE,"AVREV"}</definedName>
    <definedName name="wrn.avrevvv" hidden="1">{"avrev",#N/A,FALSE,"AVREV";"rates",#N/A,FALSE,"AVREV"}</definedName>
    <definedName name="wrn.backup." hidden="1">{#N/A,#N/A,FALSE,"BackUp";#N/A,#N/A,FALSE,"FOps-Cal";#N/A,#N/A,FALSE,"COps-Cal";#N/A,#N/A,FALSE,"GPM-Cal";#N/A,#N/A,FALSE,"ITO-Cal";#N/A,#N/A,FALSE,"ITO (2)"}</definedName>
    <definedName name="wrn.BackupPackage." hidden="1">{#N/A,#N/A,FALSE,"COVER SHEET (2)";#N/A,#N/A,FALSE,"iisumary";"iiPage1",#N/A,FALSE,"II DIV MARKETING EQUATION";"iiPage2",#N/A,FALSE,"II DIV MARKETING EQUATION";#N/A,#N/A,FALSE,"bpsummary";"bpPage1",#N/A,FALSE,"BP DIV MARKETING EQUATION";"bpPage2",#N/A,FALSE,"BP DIV MARKETING EQUATION"}</definedName>
    <definedName name="wrn.bpPage1." hidden="1">{"bpPage1",#N/A,FALSE,"BP DIV MARKETING EQUATION"}</definedName>
    <definedName name="wrn.bpPage2." hidden="1">{"bpPage2",#N/A,FALSE,"BP DIV MARKETING EQUATION"}</definedName>
    <definedName name="wrn.casubont." hidden="1">{#N/A,#N/A,FALSE,"expense";#N/A,#N/A,FALSE,"heads"}</definedName>
    <definedName name="wrn.COMPARISON." hidden="1">{"COMPARISON",#N/A,FALSE,"Sheet1"}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st._.Reduction._.Report." hidden="1">{#N/A,#N/A,FALSE,"Chart";#N/A,#N/A,FALSE,"Overview";#N/A,#N/A,FALSE,"Overview_Acty";#N/A,#N/A,FALSE,"Inc97D";#N/A,#N/A,FALSE,"Rel_Inc97TD";#N/A,#N/A,FALSE,"Rel_Inc_97_NTD";#N/A,#N/A,FALSE,"Marketing";#N/A,#N/A,FALSE,"Pot_97"}</definedName>
    <definedName name="wrn.dave." hidden="1">{"salaried",#N/A,FALSE,"VLD View (2)"}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EAST." hidden="1">{#N/A,#N/A,FALSE,"Title - E";#N/A,#N/A,FALSE,"Insert";#N/A,#N/A,FALSE,"Rpt-98-E PG_1";#N/A,#N/A,FALSE,"Rpt-98-E PG_2f";#N/A,#N/A,FALSE,"Rpt-98-E PG_2";#N/A,#N/A,FALSE,"Insert";#N/A,#N/A,FALSE,"Rpt-98-E PG_3 "}</definedName>
    <definedName name="wrn.Final." hidden="1">{#N/A,#N/A,FALSE,"Cover";#N/A,#N/A,FALSE,"issue to issue ";#N/A,#N/A,FALSE,"Summary ";#N/A,#N/A,FALSE,"Vehicle Summary";#N/A,#N/A,FALSE,"Inv Costs 2001";#N/A,#N/A,FALSE,"Co Car Inv Actual";#N/A,#N/A,FALSE,"Co Car Inv Fcst New Method";#N/A,#N/A,FALSE,"CANADA";#N/A,#N/A,FALSE,"CANADA VEHICLE";#N/A,#N/A,FALSE,"CANADA PARTS"}</definedName>
    <definedName name="wrn.final.1" hidden="1">{#N/A,#N/A,FALSE,"Cover";#N/A,#N/A,FALSE,"issue to issue ";#N/A,#N/A,FALSE,"Summary ";#N/A,#N/A,FALSE,"Vehicle Summary";#N/A,#N/A,FALSE,"Inv Costs 2001";#N/A,#N/A,FALSE,"Co Car Inv Actual";#N/A,#N/A,FALSE,"Co Car Inv Fcst New Method";#N/A,#N/A,FALSE,"CANADA";#N/A,#N/A,FALSE,"CANADA VEHICLE";#N/A,#N/A,FALSE,"CANADA PARTS"}</definedName>
    <definedName name="wrn.Full._.model." hidden="1">{"landexbravo",#N/A,FALSE,"Land (ex Bravo)";"Schenker_HO",#N/A,FALSE,"Schenker HO";"Landincbravo",#N/A,FALSE,"Land + Bravo";"Logistics",#N/A,FALSE,"Logistics";"Airandsea",#N/A,FALSE,"Air &amp; Sea";"Schenkgroup",#N/A,FALSE,"Schenker Group";"RaabKarcher",#N/A,FALSE,"Raab Karcher";"Brenntag",#N/A,FALSE,"Brenntag";"Interfer",#N/A,FALSE,"Interfer";"F_S",#N/A,FALSE,"F&amp;S";"Full_line",#N/A,FALSE,"Wholesale";"Auto_S",#N/A,FALSE,"Auto_S";"Otherco",#N/A,FALSE,"Other co";"Centraladmin",#N/A,FALSE,"Central Ad";"Consol_adj",#N/A,FALSE,"Consol adj";"Summary98",#N/A,FALSE,"Summary";"Bravo",#N/A,FALSE,"Bravo";"Offerletter",#N/A,FALSE,"Offer letter 1";"Front sheet",#N/A,FALSE,"Comments"}</definedName>
    <definedName name="wrn.HQEng." hidden="1">{"aescomp",#N/A,TRUE,"AES";"asecomp",#N/A,TRUE,"ASE"}</definedName>
    <definedName name="wrn.iiPage1." hidden="1">{"iiPage1",#N/A,FALSE,"II DIV MARKETING EQUATION"}</definedName>
    <definedName name="wrn.iiPage2." hidden="1">{"iiPage2",#N/A,FALSE,"II DIV MARKETING EQUATION"}</definedName>
    <definedName name="wrn.inv_fcast." hidden="1">{#N/A,#N/A,FALSE,"Chart";#N/A,#N/A,FALSE,"Chart"}</definedName>
    <definedName name="wrn.Issue_to_issue_All_markets." hidden="1">{#N/A,#N/A,FALSE,"NA";#N/A,#N/A,FALSE,"US";#N/A,#N/A,FALSE,"CANADA";#N/A,#N/A,FALSE,"MEXICO";#N/A,#N/A,FALSE,"OUTSIDE";#N/A,#N/A,FALSE,"EXPORTS"}</definedName>
    <definedName name="WRN.KIM" hidden="1">{"salaried",#N/A,FALSE,"VLD View (2)"}</definedName>
    <definedName name="wrn.KKK._.Review." hidden="1">{#N/A,#N/A,FALSE,"Cover";#N/A,#N/A,FALSE,"Profits";#N/A,#N/A,FALSE,"ABS";#N/A,#N/A,FALSE,"TFLE Detail";#N/A,#N/A,FALSE,"TFLE Walk";#N/A,#N/A,FALSE,"Variable Cost";#N/A,#N/A,FALSE,"V.C. Walk"}</definedName>
    <definedName name="wrn.monthly" hidden="1">{#N/A,#N/A,FALSE,"SumMonth"}</definedName>
    <definedName name="wrn.Monthly._.Rep." hidden="1">{#N/A,#N/A,TRUE,"Total DAS";#N/A,#N/A,TRUE,"Airports";#N/A,#N/A,TRUE,"Headquarters";#N/A,#N/A,TRUE,"Postgraduates";#N/A,#N/A,TRUE,"HEATHROW";#N/A,#N/A,TRUE,"GATWICK";#N/A,#N/A,TRUE,"STANSTED";#N/A,#N/A,TRUE,"ABERDEEN";#N/A,#N/A,TRUE,"EDINBURGH";#N/A,#N/A,TRUE,"GLASGOW";#N/A,#N/A,TRUE,"BELFAST";#N/A,#N/A,TRUE,"BIRMINGHAM";#N/A,#N/A,TRUE,"CARDIFF";#N/A,#N/A,TRUE,"LONDON CITY";#N/A,#N/A,TRUE,"MANCHESTER";#N/A,#N/A,TRUE,"SUMBURGH";#N/A,#N/A,TRUE,"FARNBOROUGH";#N/A,#N/A,TRUE,"ABERPORTH";#N/A,#N/A,TRUE,"LARKHILL";#N/A,#N/A,TRUE,"HEAD OF FLYING";#N/A,#N/A,TRUE,"DAS";#N/A,#N/A,TRUE,"MAS";#N/A,#N/A,TRUE,"AES"}</definedName>
    <definedName name="wrn.Mothly._.Percentages._.Summary." hidden="1">{#N/A,#N/A,FALSE,"SumMonth"}</definedName>
    <definedName name="wrn.ocm_pkg." hidden="1">{#N/A,#N/A,FALSE,"Cover Sheet";#N/A,#N/A,FALSE,"Ave_Trans_Shp_Abs";#N/A,#N/A,FALSE,"Det_Shp_Abs";#N/A,#N/A,FALSE,"Ave_Trans_Inst_Abs";#N/A,#N/A,FALSE,"Det_Ins_Abs";#N/A,#N/A,FALSE,"Ave_Trans_Tot_ABS";#N/A,#N/A,FALSE,"Det_Total_ABS"}</definedName>
    <definedName name="wrn.Packet." hidden="1">{#N/A,#N/A,FALSE,"Title";#N/A,#N/A,FALSE,"All Personnel";#N/A,#N/A,FALSE,"All Costs";#N/A,#N/A,FALSE,"FOps Personnel";#N/A,#N/A,FALSE,"FOps";#N/A,#N/A,FALSE,"COps Personnel";#N/A,#N/A,FALSE,"COps";#N/A,#N/A,FALSE,"GPM Personnel";#N/A,#N/A,FALSE,"GPM";#N/A,#N/A,FALSE,"ITO Personnel";#N/A,#N/A,FALSE,"ITO (3)"}</definedName>
    <definedName name="wrn.ppepsum." hidden="1">{"rev",#N/A,FALSE,"ppepsum";"vcost",#N/A,FALSE,"ppepsum";"ecprof",#N/A,FALSE,"ppepsum"}</definedName>
    <definedName name="wrn.Presentation." hidden="1">{"Presentation",#N/A,FALSE,"Feb96 - ALL"}</definedName>
    <definedName name="wrn.Print_all_sections." hidden="1">{#N/A,#N/A,TRUE,"Title";#N/A,#N/A,TRUE,"CC-Summary";#N/A,#N/A,TRUE,"CapitalCost";#N/A,#N/A,TRUE,"Revenue and cost analysis";#N/A,#N/A,TRUE,"DCF";#N/A,#N/A,TRUE,"DCF-APV";#N/A,#N/A,TRUE,"DCF-WACC"}</definedName>
    <definedName name="wrn.Profit._.Analysis." hidden="1">{#N/A,#N/A,FALSE,"Profit Status";#N/A,#N/A,FALSE,"Invest";#N/A,#N/A,FALSE,"Revenue";#N/A,#N/A,FALSE,"Variable Cost";#N/A,#N/A,FALSE,"Options &amp; Series"}</definedName>
    <definedName name="wrn.Profit._.Forecast." hidden="1">{#N/A,#N/A,FALSE,"Cover Page";#N/A,#N/A,FALSE,"Facing Page";#N/A,#N/A,FALSE,"Main Page";#N/A,#N/A,FALSE,"Risk-Adjusted";#N/A,#N/A,FALSE,"Profit Improvement"}</definedName>
    <definedName name="wrn.Qcard." hidden="1">{#N/A,#N/A,FALSE,"Profit Card Title Page";#N/A,#N/A,FALSE,"Qcard -- Page 1";#N/A,#N/A,FALSE,"Qcard -- Page 2";#N/A,#N/A,FALSE,"Qcard -- Page 3";#N/A,#N/A,FALSE,"Qcard -- Page 4"}</definedName>
    <definedName name="wrn.Quarterly._.Percentages._.Summary." hidden="1">{#N/A,#N/A,FALSE,"SumMonth";#N/A,#N/A,FALSE,"SumMonth"}</definedName>
    <definedName name="wrn.Report1." hidden="1">{#N/A,#N/A,FALSE,"Cover";#N/A,#N/A,FALSE,"Summary Variable Costs";#N/A,#N/A,FALSE,"Summary Var &amp; Fxd";#N/A,#N/A,FALSE,"Sigma";#N/A,#N/A,FALSE,"I4 Engines";#N/A,#N/A,FALSE,"New I4 Transmissions";#N/A,#N/A,FALSE,"PSA Diesels";#N/A,#N/A,FALSE,"Manuf Fixed Costs";#N/A,#N/A,FALSE,"Last Job-1st Job";#N/A,#N/A,FALSE,"Iss-Iss";#N/A,#N/A,FALSE,"Investment"}</definedName>
    <definedName name="wrn.REVISED." hidden="1">{"REVISED",#N/A,FALSE,"Sheet1"}</definedName>
    <definedName name="wrn.seperate_terminals." hidden="1">{"Terminal_1",#N/A,FALSE,"New CAPEX";"Terminal_2",#N/A,FALSE,"New CAPEX";"Terminal_3",#N/A,FALSE,"New CAPEX"}</definedName>
    <definedName name="wrn.Series." hidden="1">{"Revenue",#N/A,FALSE,"Series";"Ecprofit",#N/A,FALSE,"Series"}</definedName>
    <definedName name="wrn.seriess" hidden="1">{"Revenue",#N/A,FALSE,"Series";"Ecprofit",#N/A,FALSE,"Series"}</definedName>
    <definedName name="wrn.SubmissionPackage." hidden="1">{#N/A,#N/A,FALSE,"COVER SHEET";#N/A,#N/A,FALSE,"iisumary"}</definedName>
    <definedName name="wrn.sum." hidden="1">{#N/A,#N/A,FALSE,"2001 CBG";#N/A,#N/A,FALSE,"2002 CBG";#N/A,#N/A,FALSE,"2003 CBG";#N/A,#N/A,FALSE,"2004 CBG";#N/A,#N/A,FALSE,"2005 CBG";#N/A,#N/A,FALSE,"2006 CBG ";#N/A,#N/A,FALSE,"2007 CBG";#N/A,#N/A,FALSE,"2008 CBG"}</definedName>
    <definedName name="wrn.sum1" hidden="1">{#N/A,#N/A,FALSE,"2001 CBG";#N/A,#N/A,FALSE,"2002 CBG";#N/A,#N/A,FALSE,"2003 CBG";#N/A,#N/A,FALSE,"2004 CBG";#N/A,#N/A,FALSE,"2005 CBG";#N/A,#N/A,FALSE,"2006 CBG ";#N/A,#N/A,FALSE,"2007 CBG";#N/A,#N/A,FALSE,"2008 CBG"}</definedName>
    <definedName name="wrn.tavg4a." hidden="1">{"rates",#N/A,FALSE,"tavg4a";"rev",#N/A,FALSE,"tavg4a"}</definedName>
    <definedName name="wrn.TCR.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wrn.tpepsum4a." hidden="1">{"pep204a",#N/A,FALSE,"tpepsum4a";"pep205a",#N/A,FALSE,"tpepsum4a";"wpep204a",#N/A,FALSE,"tpepsum4a";"wpep205a",#N/A,FALSE,"tpepsum4a"}</definedName>
    <definedName name="wrn.uis." hidden="1">{#N/A,#N/A,FALSE,"Sheet1";#N/A,#N/A,FALSE,"Sheet1"}</definedName>
    <definedName name="wrn.VC2._.and._.VC3._.Thunderbird.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wrn.Weight." hidden="1">{#N/A,#N/A,FALSE,"UW152PPL"}</definedName>
    <definedName name="wrn.WEST." hidden="1">{#N/A,#N/A,FALSE,"Title-W";#N/A,#N/A,FALSE,"Insert";#N/A,#N/A,FALSE,"Rpt-98-W PG_1";#N/A,#N/A,FALSE,"Rpt-98-W PG_2f";#N/A,#N/A,FALSE,"Rpt-98-W  PG_2";#N/A,#N/A,FALSE,"Insert";#N/A,#N/A,FALSE,"Rpt-98-W PG_3"}</definedName>
    <definedName name="wrna.dave" hidden="1">{"salaried",#N/A,FALSE,"VLD View (2)"}</definedName>
    <definedName name="wrnn.avrev" hidden="1">{"avrev",#N/A,FALSE,"AVREV";"rates",#N/A,FALSE,"AVREV"}</definedName>
    <definedName name="wrnn.series" hidden="1">{"Revenue",#N/A,FALSE,"Series";"Ecprofit",#N/A,FALSE,"Series"}</definedName>
    <definedName name="wrnnn.series" hidden="1">{"Revenue",#N/A,FALSE,"Series";"Ecprofit",#N/A,FALSE,"Series"}</definedName>
    <definedName name="ww" hidden="1">{"Presentation",#N/A,FALSE,"Feb96 - ALL"}</definedName>
    <definedName name="xc" hidden="1">{#N/A,#N/A,FALSE,"Cover";#N/A,#N/A,FALSE,"Assumptions";#N/A,#N/A,FALSE,"Volumes";#N/A,#N/A,FALSE,"Pricing";#N/A,#N/A,FALSE,"TFLE Walk";#N/A,#N/A,FALSE,"Variable Cost";#N/A,#N/A,FALSE,"Sensitivity";#N/A,#N/A,FALSE,"Investment";#N/A,#N/A,FALSE,"Profitability"}</definedName>
    <definedName name="xx" hidden="1">{#N/A,#N/A,FALSE,"Assumptions";#N/A,#N/A,FALSE,"Volumes";#N/A,#N/A,FALSE,"Pricing";#N/A,#N/A,FALSE,"Variable Cost";#N/A,#N/A,FALSE,"Investment";#N/A,#N/A,FALSE,"Profitability";#N/A,#N/A,FALSE,"Business Comparison"}</definedName>
    <definedName name="xxx" hidden="1">{#N/A,#N/A,FALSE,"expense";#N/A,#N/A,FALSE,"heads"}</definedName>
    <definedName name="xxx.packet" hidden="1">{#N/A,#N/A,FALSE,"Title";#N/A,#N/A,FALSE,"All Personnel";#N/A,#N/A,FALSE,"All Costs";#N/A,#N/A,FALSE,"FOps Personnel";#N/A,#N/A,FALSE,"FOps";#N/A,#N/A,FALSE,"COps Personnel";#N/A,#N/A,FALSE,"COps";#N/A,#N/A,FALSE,"GPM Personnel";#N/A,#N/A,FALSE,"GPM";#N/A,#N/A,FALSE,"ITO Personnel";#N/A,#N/A,FALSE,"ITO (3)"}</definedName>
    <definedName name="xxxx" hidden="1">{#N/A,#N/A,FALSE,"expense";#N/A,#N/A,FALSE,"heads"}</definedName>
    <definedName name="xy" hidden="1">{#N/A,#N/A,FALSE,"Cover";#N/A,#N/A,FALSE,"Profits";#N/A,#N/A,FALSE,"ABS";#N/A,#N/A,FALSE,"TFLE Detail";#N/A,#N/A,FALSE,"TFLE Walk";#N/A,#N/A,FALSE,"Variable Cost";#N/A,#N/A,FALSE,"V.C. Walk"}</definedName>
    <definedName name="xyz" hidden="1">{"Fiesta Facer Page",#N/A,FALSE,"Q_C_S";"Fiesta Main Page",#N/A,FALSE,"V_L";"Fiesta 95BP Struct",#N/A,FALSE,"StructBP";"Fiesta Post 95BP Struct",#N/A,FALSE,"AdjStructBP"}</definedName>
    <definedName name="yht" hidden="1">{#N/A,#N/A,FALSE,"Cover";#N/A,#N/A,FALSE,"Summary Variable Costs";#N/A,#N/A,FALSE,"Summary Var &amp; Fxd";#N/A,#N/A,FALSE,"Sigma";#N/A,#N/A,FALSE,"I4 Engines";#N/A,#N/A,FALSE,"New I4 Transmissions";#N/A,#N/A,FALSE,"PSA Diesels";#N/A,#N/A,FALSE,"Manuf Fixed Costs";#N/A,#N/A,FALSE,"Last Job-1st Job";#N/A,#N/A,FALSE,"Iss-Iss";#N/A,#N/A,FALSE,"Investment"}</definedName>
    <definedName name="yws" hidden="1">{#N/A,#N/A,FALSE,"Cover Page";#N/A,#N/A,FALSE,"Facing Page";#N/A,#N/A,FALSE,"Main Page";#N/A,#N/A,FALSE,"Risk-Adjusted";#N/A,#N/A,FALSE,"Profit Improvement"}</definedName>
    <definedName name="yx" hidden="1">{#N/A,#N/A,FALSE,"Profit Status";#N/A,#N/A,FALSE,"Invest";#N/A,#N/A,FALSE,"Revenue";#N/A,#N/A,FALSE,"Variable Cost";#N/A,#N/A,FALSE,"Options &amp; Series"}</definedName>
    <definedName name="yy" hidden="1">{#N/A,#N/A,FALSE,"title";#N/A,#N/A,FALSE,"AVE VEH";#N/A,#N/A,FALSE,"METRICS";#N/A,#N/A,FALSE,"Prod Cost";#N/A,#N/A,FALSE,"CMTOTCST";#N/A,#N/A,FALSE,"Roadmap";#N/A,#N/A,FALSE,"Road Text";#N/A,#N/A,FALSE,"VAVE";#N/A,#N/A,FALSE,"Warranty #1";#N/A,#N/A,FALSE,"Warranty #2";#N/A,#N/A,FALSE,"Purchasing"}</definedName>
    <definedName name="Z" hidden="1">{"Fiesta Facer Page",#N/A,FALSE,"Q_C_S";"Fiesta Main Page",#N/A,FALSE,"V_L";"Fiesta 95BP Struct",#N/A,FALSE,"StructBP";"Fiesta Post 95BP Struct",#N/A,FALSE,"AdjStructBP"}</definedName>
    <definedName name="Z_0CCEA51C_6B5A_492A_905D_2F185A7C043A_.wvu.PrintArea" hidden="1">#REF!</definedName>
    <definedName name="Z_AB004A4F_858A_4AC9_ADF0_FD624C01378E_.wvu.PrintArea" hidden="1">#REF!</definedName>
    <definedName name="Z_AB004A4F_858A_4AC9_ADF0_FD624C01378E_.wvu.Rows" hidden="1">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" l="1"/>
  <c r="H15" i="4"/>
  <c r="G15" i="4" l="1"/>
  <c r="F15" i="4"/>
  <c r="H6" i="4"/>
  <c r="F13" i="4"/>
  <c r="F18" i="4" s="1"/>
  <c r="F20" i="4" l="1"/>
  <c r="D13" i="4" l="1"/>
  <c r="D18" i="4" s="1"/>
  <c r="D20" i="4" s="1"/>
  <c r="H11" i="4"/>
  <c r="H13" i="4" s="1"/>
  <c r="G9" i="4"/>
  <c r="G8" i="4"/>
  <c r="G13" i="4" s="1"/>
  <c r="G18" i="4" s="1"/>
  <c r="G20" i="4" s="1"/>
  <c r="H4" i="4"/>
  <c r="H4" i="1"/>
  <c r="H4" i="3"/>
  <c r="H19" i="3"/>
  <c r="D21" i="4" l="1"/>
  <c r="F21" i="4" l="1"/>
  <c r="I18" i="4"/>
  <c r="G21" i="4"/>
  <c r="H20" i="4" l="1"/>
  <c r="H21" i="4" s="1"/>
  <c r="G21" i="3" l="1"/>
  <c r="F21" i="3"/>
  <c r="D21" i="3"/>
  <c r="H20" i="3"/>
  <c r="H18" i="3"/>
  <c r="H17" i="3"/>
  <c r="D13" i="3"/>
  <c r="D25" i="3" s="1" a="1"/>
  <c r="D25" i="3" s="1"/>
  <c r="H11" i="3"/>
  <c r="G9" i="3"/>
  <c r="G8" i="3"/>
  <c r="H6" i="3"/>
  <c r="G6" i="3"/>
  <c r="F6" i="3"/>
  <c r="F13" i="3" s="1"/>
  <c r="F25" i="3" s="1" a="1"/>
  <c r="F25" i="3" s="1"/>
  <c r="H13" i="3" l="1"/>
  <c r="H21" i="3"/>
  <c r="G13" i="3"/>
  <c r="G25" i="3" s="1" a="1"/>
  <c r="G25" i="3" s="1"/>
  <c r="D31" i="3"/>
  <c r="D28" i="3"/>
  <c r="D30" i="3"/>
  <c r="D29" i="3"/>
  <c r="F28" i="3"/>
  <c r="F33" i="3" s="1" a="1"/>
  <c r="F33" i="3" s="1"/>
  <c r="F31" i="3"/>
  <c r="F30" i="3"/>
  <c r="F29" i="3"/>
  <c r="D33" i="3" l="1" a="1"/>
  <c r="D33" i="3" s="1"/>
  <c r="D34" i="3" s="1"/>
  <c r="G29" i="3"/>
  <c r="I29" i="3" s="1"/>
  <c r="G31" i="3"/>
  <c r="I31" i="3" s="1"/>
  <c r="G30" i="3"/>
  <c r="I30" i="3" s="1"/>
  <c r="G28" i="3"/>
  <c r="G33" i="3" l="1" a="1"/>
  <c r="G33" i="3" s="1"/>
  <c r="G34" i="3" s="1"/>
  <c r="I28" i="3"/>
  <c r="H33" i="3" l="1"/>
  <c r="H34" i="3" s="1"/>
  <c r="F34" i="3"/>
  <c r="C37" i="1" l="1"/>
  <c r="C36" i="1"/>
  <c r="C35" i="1"/>
  <c r="G9" i="1"/>
  <c r="G8" i="1"/>
  <c r="G6" i="1"/>
  <c r="G20" i="1" l="1"/>
  <c r="H11" i="1"/>
  <c r="D20" i="1"/>
  <c r="H18" i="1"/>
  <c r="D13" i="1"/>
  <c r="D24" i="1" s="1" a="1"/>
  <c r="D24" i="1" s="1"/>
  <c r="D29" i="1" s="1"/>
  <c r="G25" i="1" a="1"/>
  <c r="G25" i="1" s="1"/>
  <c r="G30" i="1" s="1"/>
  <c r="F6" i="1"/>
  <c r="F13" i="1" s="1"/>
  <c r="F24" i="1" s="1" a="1"/>
  <c r="F24" i="1" s="1"/>
  <c r="H17" i="1"/>
  <c r="G24" i="1"/>
  <c r="H6" i="1"/>
  <c r="H13" i="1" s="1"/>
  <c r="F20" i="1"/>
  <c r="H20" i="1" s="1"/>
  <c r="H19" i="1"/>
  <c r="G13" i="1"/>
  <c r="D28" i="1" l="1"/>
  <c r="G31" i="1"/>
  <c r="D31" i="1"/>
  <c r="D36" i="1" s="1"/>
  <c r="D30" i="1"/>
  <c r="D37" i="1"/>
  <c r="F31" i="1"/>
  <c r="F28" i="1"/>
  <c r="F30" i="1"/>
  <c r="F29" i="1"/>
  <c r="F37" i="1" s="1"/>
  <c r="G29" i="1"/>
  <c r="G37" i="1" s="1"/>
  <c r="G28" i="1"/>
  <c r="F36" i="1" l="1"/>
  <c r="F35" i="1"/>
  <c r="G35" i="1"/>
  <c r="G36" i="1"/>
  <c r="D35" i="1"/>
  <c r="D39" i="1" s="1" a="1"/>
  <c r="D39" i="1" s="1"/>
  <c r="D40" i="1" s="1"/>
  <c r="I37" i="1"/>
  <c r="F39" i="1" l="1" a="1"/>
  <c r="F39" i="1" s="1"/>
  <c r="G39" i="1" a="1"/>
  <c r="G39" i="1" s="1"/>
  <c r="G40" i="1" s="1"/>
  <c r="I36" i="1"/>
  <c r="I35" i="1"/>
  <c r="H39" i="1" l="1"/>
  <c r="H40" i="1" s="1"/>
  <c r="F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Csilla Kovacs-Szabo</author>
  </authors>
  <commentList>
    <comment ref="H11" authorId="0" shapeId="0" xr:uid="{7B0F96E0-EB1F-466C-BF35-C4136BA5F158}">
      <text>
        <r>
          <rPr>
            <sz val="9"/>
            <color indexed="81"/>
            <rFont val="Tahoma"/>
            <family val="2"/>
          </rPr>
          <t>Bfwrd Under Recovery estimate for 2022 - higher than in the Single Pricing Scenario since Non-Airlines would be charged for their share of Annuities and Allocated Costs in 2022 too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Csilla Kovacs-Szabo</author>
  </authors>
  <commentList>
    <comment ref="H11" authorId="0" shapeId="0" xr:uid="{824B31F2-41C9-49CE-A6C3-C0C2A9282078}">
      <text>
        <r>
          <rPr>
            <sz val="9"/>
            <color indexed="81"/>
            <rFont val="Tahoma"/>
            <family val="2"/>
          </rPr>
          <t>Bfwrd Under Recovery estimate for 2022 - higher than in the Single Pricing Scenario since Non-Airlines would be charged for their share of Annuities and Allocated Costs in 2022 too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Csilla Kovacs-Szabo</author>
  </authors>
  <commentList>
    <comment ref="H6" authorId="0" shapeId="0" xr:uid="{66D14177-BB76-4258-BD8C-7D53102248A4}">
      <text>
        <r>
          <rPr>
            <sz val="9"/>
            <color indexed="81"/>
            <rFont val="Tahoma"/>
            <family val="2"/>
          </rPr>
          <t xml:space="preserve">Direct Costs include Rates for Non-airline which is not applicable in the Single Pricing Scenario
</t>
        </r>
      </text>
    </comment>
    <comment ref="H11" authorId="0" shapeId="0" xr:uid="{D614B24B-6B94-46AB-B099-64EB95DC0D48}">
      <text>
        <r>
          <rPr>
            <sz val="9"/>
            <color indexed="81"/>
            <rFont val="Tahoma"/>
            <family val="2"/>
          </rPr>
          <t>Bfwrd Under Recovery estimate for 2022 - higher than in the Single Pricing Scenario since Non-Airlines would be charged for their share of Annuities and Allocated Costs in 2022 too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<sst xmlns="http://schemas.openxmlformats.org/spreadsheetml/2006/main" count="78" uniqueCount="37">
  <si>
    <t>2023 Single Pricing Scenario</t>
  </si>
  <si>
    <t>2023 Split Pricing Scenario</t>
  </si>
  <si>
    <t>Pricing</t>
  </si>
  <si>
    <t>Airline</t>
  </si>
  <si>
    <t>Non-Airline</t>
  </si>
  <si>
    <t>Total</t>
  </si>
  <si>
    <t>Share</t>
  </si>
  <si>
    <t>Direct Cost</t>
  </si>
  <si>
    <t>Annuities</t>
  </si>
  <si>
    <t>Allocated Costs</t>
  </si>
  <si>
    <t>Bfwrd U/O Recovery</t>
  </si>
  <si>
    <t>Total cost to recover</t>
  </si>
  <si>
    <t>2023 Consumption Estimate</t>
  </si>
  <si>
    <t>HV Electricity (kwh)</t>
  </si>
  <si>
    <t>LV Electricity (kwh)</t>
  </si>
  <si>
    <t>Capacity (kva)</t>
  </si>
  <si>
    <t>Uplift required</t>
  </si>
  <si>
    <t>YOY Direct Cost + Capacity Variance</t>
  </si>
  <si>
    <t>YOY Infrastructure Variance</t>
  </si>
  <si>
    <t>Direct Costs</t>
  </si>
  <si>
    <t>Capacity Charge</t>
  </si>
  <si>
    <t>HV Infrastructure</t>
  </si>
  <si>
    <t>LV Infrastructure</t>
  </si>
  <si>
    <t>Final Prices</t>
  </si>
  <si>
    <t>Non-Airline vs Airline price</t>
  </si>
  <si>
    <t>HV Price</t>
  </si>
  <si>
    <t>LV Price</t>
  </si>
  <si>
    <t>Capacity Price</t>
  </si>
  <si>
    <t>Revenue recovered</t>
  </si>
  <si>
    <t>Check</t>
  </si>
  <si>
    <t>W&amp;S - Water and Sewerage</t>
  </si>
  <si>
    <t>W - Water only</t>
  </si>
  <si>
    <t>S - Waste only</t>
  </si>
  <si>
    <t>DHW - Domestic Hot Water</t>
  </si>
  <si>
    <t>YOY Cost Variance</t>
  </si>
  <si>
    <t>2023 No of Passes</t>
  </si>
  <si>
    <t>Perimeter Pass price (annually)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</si>
</sst>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"/>
    <numFmt numFmtId="165" formatCode="&quot;£&quot;#,##0.00"/>
    <numFmt numFmtId="166" formatCode="&quot;£&quot;#,##0.000"/>
    <numFmt numFmtId="167" formatCode="&quot;£&quot;#,##0.0000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9" fontId="0" fillId="0" borderId="0" xfId="2" applyFont="1"/>
    <xf numFmtId="164" fontId="3" fillId="0" borderId="0" xfId="1" applyNumberFormat="1" applyFont="1" applyFill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165" fontId="0" fillId="0" borderId="3" xfId="0" applyNumberFormat="1" applyBorder="1"/>
    <xf numFmtId="166" fontId="0" fillId="0" borderId="3" xfId="0" applyNumberFormat="1" applyBorder="1"/>
    <xf numFmtId="0" fontId="0" fillId="0" borderId="4" xfId="0" applyBorder="1"/>
    <xf numFmtId="164" fontId="3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2" fillId="0" borderId="3" xfId="0" applyNumberFormat="1" applyFont="1" applyBorder="1"/>
    <xf numFmtId="167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164" fontId="3" fillId="0" borderId="5" xfId="1" applyNumberFormat="1" applyFont="1" applyFill="1" applyBorder="1" applyAlignment="1">
      <alignment vertical="center"/>
    </xf>
    <xf numFmtId="3" fontId="0" fillId="0" borderId="5" xfId="0" applyNumberFormat="1" applyBorder="1"/>
    <xf numFmtId="3" fontId="0" fillId="0" borderId="0" xfId="0" applyNumberFormat="1"/>
    <xf numFmtId="167" fontId="0" fillId="0" borderId="5" xfId="0" applyNumberFormat="1" applyBorder="1"/>
    <xf numFmtId="166" fontId="0" fillId="0" borderId="0" xfId="0" applyNumberFormat="1"/>
    <xf numFmtId="166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3" fontId="2" fillId="0" borderId="3" xfId="0" applyNumberFormat="1" applyFont="1" applyBorder="1"/>
    <xf numFmtId="0" fontId="0" fillId="0" borderId="9" xfId="0" applyBorder="1"/>
    <xf numFmtId="0" fontId="2" fillId="0" borderId="4" xfId="0" applyFont="1" applyBorder="1" applyAlignment="1">
      <alignment horizontal="center"/>
    </xf>
    <xf numFmtId="0" fontId="0" fillId="0" borderId="10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/>
    <xf numFmtId="164" fontId="5" fillId="0" borderId="1" xfId="1" applyNumberFormat="1" applyFont="1" applyFill="1" applyBorder="1" applyAlignment="1">
      <alignment vertical="center"/>
    </xf>
    <xf numFmtId="164" fontId="5" fillId="0" borderId="12" xfId="1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vertical="center"/>
    </xf>
    <xf numFmtId="164" fontId="2" fillId="0" borderId="1" xfId="0" applyNumberFormat="1" applyFont="1" applyBorder="1"/>
    <xf numFmtId="3" fontId="2" fillId="0" borderId="12" xfId="0" applyNumberFormat="1" applyFont="1" applyBorder="1"/>
    <xf numFmtId="3" fontId="2" fillId="0" borderId="11" xfId="0" applyNumberFormat="1" applyFont="1" applyBorder="1"/>
    <xf numFmtId="3" fontId="2" fillId="0" borderId="1" xfId="0" applyNumberFormat="1" applyFont="1" applyBorder="1"/>
    <xf numFmtId="10" fontId="0" fillId="0" borderId="2" xfId="2" applyNumberFormat="1" applyFont="1" applyBorder="1"/>
    <xf numFmtId="10" fontId="0" fillId="0" borderId="6" xfId="2" applyNumberFormat="1" applyFont="1" applyBorder="1"/>
    <xf numFmtId="10" fontId="0" fillId="0" borderId="7" xfId="2" applyNumberFormat="1" applyFont="1" applyBorder="1"/>
    <xf numFmtId="10" fontId="0" fillId="0" borderId="10" xfId="2" applyNumberFormat="1" applyFont="1" applyBorder="1"/>
    <xf numFmtId="165" fontId="0" fillId="0" borderId="2" xfId="0" applyNumberFormat="1" applyBorder="1"/>
    <xf numFmtId="167" fontId="0" fillId="0" borderId="2" xfId="0" applyNumberFormat="1" applyBorder="1"/>
    <xf numFmtId="167" fontId="0" fillId="0" borderId="6" xfId="0" applyNumberFormat="1" applyBorder="1"/>
    <xf numFmtId="166" fontId="0" fillId="0" borderId="7" xfId="0" applyNumberFormat="1" applyBorder="1"/>
    <xf numFmtId="165" fontId="0" fillId="0" borderId="4" xfId="0" applyNumberFormat="1" applyBorder="1"/>
    <xf numFmtId="167" fontId="0" fillId="0" borderId="4" xfId="0" applyNumberFormat="1" applyBorder="1"/>
    <xf numFmtId="167" fontId="0" fillId="0" borderId="9" xfId="0" applyNumberFormat="1" applyBorder="1"/>
    <xf numFmtId="166" fontId="0" fillId="0" borderId="10" xfId="0" applyNumberFormat="1" applyBorder="1"/>
    <xf numFmtId="166" fontId="0" fillId="0" borderId="2" xfId="0" applyNumberFormat="1" applyBorder="1"/>
    <xf numFmtId="166" fontId="0" fillId="0" borderId="6" xfId="0" applyNumberFormat="1" applyBorder="1"/>
    <xf numFmtId="166" fontId="0" fillId="0" borderId="4" xfId="0" applyNumberFormat="1" applyBorder="1"/>
    <xf numFmtId="166" fontId="0" fillId="0" borderId="9" xfId="0" applyNumberFormat="1" applyBorder="1"/>
    <xf numFmtId="0" fontId="2" fillId="0" borderId="2" xfId="0" applyFont="1" applyBorder="1"/>
    <xf numFmtId="164" fontId="5" fillId="0" borderId="2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5" fillId="0" borderId="7" xfId="1" applyNumberFormat="1" applyFont="1" applyFill="1" applyBorder="1" applyAlignment="1">
      <alignment vertical="center"/>
    </xf>
    <xf numFmtId="0" fontId="0" fillId="2" borderId="7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2" fillId="2" borderId="11" xfId="0" applyFont="1" applyFill="1" applyBorder="1"/>
    <xf numFmtId="10" fontId="0" fillId="2" borderId="7" xfId="0" applyNumberFormat="1" applyFill="1" applyBorder="1"/>
    <xf numFmtId="168" fontId="0" fillId="0" borderId="12" xfId="2" applyNumberFormat="1" applyFont="1" applyBorder="1"/>
    <xf numFmtId="168" fontId="0" fillId="0" borderId="11" xfId="2" applyNumberFormat="1" applyFont="1" applyBorder="1"/>
    <xf numFmtId="168" fontId="0" fillId="0" borderId="1" xfId="0" applyNumberFormat="1" applyBorder="1"/>
    <xf numFmtId="9" fontId="0" fillId="0" borderId="1" xfId="0" applyNumberFormat="1" applyBorder="1"/>
    <xf numFmtId="0" fontId="6" fillId="0" borderId="6" xfId="0" applyFont="1" applyBorder="1" applyAlignment="1">
      <alignment vertical="center"/>
    </xf>
    <xf numFmtId="165" fontId="0" fillId="0" borderId="6" xfId="0" applyNumberFormat="1" applyBorder="1"/>
    <xf numFmtId="165" fontId="0" fillId="0" borderId="7" xfId="0" applyNumberFormat="1" applyBorder="1"/>
    <xf numFmtId="10" fontId="0" fillId="0" borderId="12" xfId="2" applyNumberFormat="1" applyFont="1" applyBorder="1"/>
    <xf numFmtId="10" fontId="0" fillId="0" borderId="11" xfId="2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__80256C4000522D97.nsf/vWeb/flRMAW5KYKU9/$file/itpp+project+issue+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ssues"/>
      <sheetName val="Key"/>
      <sheetName val="Process Flow"/>
      <sheetName val="H7 2018 Price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E8A0-2A55-4093-B658-EDF06E67A883}">
  <dimension ref="B2:N40"/>
  <sheetViews>
    <sheetView showGridLines="0" tabSelected="1" zoomScale="90" zoomScaleNormal="90" workbookViewId="0">
      <pane ySplit="3" topLeftCell="A6" activePane="bottomLeft" state="frozen"/>
      <selection pane="bottomLeft" activeCell="G6" sqref="G6"/>
    </sheetView>
  </sheetViews>
  <sheetFormatPr defaultRowHeight="14.5" x14ac:dyDescent="0.35"/>
  <cols>
    <col min="2" max="2" width="32.54296875" bestFit="1" customWidth="1"/>
    <col min="3" max="3" width="32.54296875" customWidth="1"/>
    <col min="4" max="4" width="19" customWidth="1"/>
    <col min="5" max="5" width="4.54296875" customWidth="1"/>
    <col min="6" max="6" width="15.1796875" customWidth="1"/>
    <col min="7" max="7" width="12.26953125" customWidth="1"/>
    <col min="8" max="8" width="13.54296875" customWidth="1"/>
    <col min="14" max="14" width="16.26953125" bestFit="1" customWidth="1"/>
  </cols>
  <sheetData>
    <row r="2" spans="2:14" ht="15" customHeight="1" x14ac:dyDescent="0.35">
      <c r="B2" s="29"/>
      <c r="C2" s="4">
        <v>2022</v>
      </c>
      <c r="D2" s="76" t="s">
        <v>0</v>
      </c>
      <c r="E2" s="61"/>
      <c r="F2" s="78" t="s">
        <v>1</v>
      </c>
      <c r="G2" s="79"/>
      <c r="H2" s="80"/>
      <c r="N2" s="3"/>
    </row>
    <row r="3" spans="2:14" x14ac:dyDescent="0.35">
      <c r="B3" s="9"/>
      <c r="C3" s="26" t="s">
        <v>2</v>
      </c>
      <c r="D3" s="77"/>
      <c r="E3" s="62"/>
      <c r="F3" s="31" t="s">
        <v>3</v>
      </c>
      <c r="G3" s="32" t="s">
        <v>4</v>
      </c>
      <c r="H3" s="28" t="s">
        <v>5</v>
      </c>
    </row>
    <row r="4" spans="2:14" x14ac:dyDescent="0.35">
      <c r="B4" s="30" t="s">
        <v>6</v>
      </c>
      <c r="C4" s="30"/>
      <c r="D4" s="30"/>
      <c r="E4" s="63"/>
      <c r="F4" s="74">
        <v>0.49783918038165642</v>
      </c>
      <c r="G4" s="75">
        <f>1-F4</f>
        <v>0.50216081961834358</v>
      </c>
      <c r="H4" s="70">
        <f>SUM(F4:G4)</f>
        <v>1</v>
      </c>
    </row>
    <row r="5" spans="2:14" x14ac:dyDescent="0.35">
      <c r="B5" s="5"/>
      <c r="C5" s="5"/>
      <c r="D5" s="5"/>
      <c r="E5" s="64"/>
      <c r="F5" s="15"/>
      <c r="H5" s="5"/>
    </row>
    <row r="6" spans="2:14" x14ac:dyDescent="0.35">
      <c r="B6" s="5" t="s">
        <v>7</v>
      </c>
      <c r="C6" s="5"/>
      <c r="D6" s="10">
        <v>-34333.603452137431</v>
      </c>
      <c r="E6" s="64"/>
      <c r="F6" s="16">
        <f>$D$6*F4</f>
        <v>-17092.61300216091</v>
      </c>
      <c r="G6" s="2">
        <f>$D$6*G4</f>
        <v>-17240.990449976522</v>
      </c>
      <c r="H6" s="12">
        <f>D6</f>
        <v>-34333.603452137431</v>
      </c>
    </row>
    <row r="7" spans="2:14" x14ac:dyDescent="0.35">
      <c r="B7" s="5"/>
      <c r="C7" s="5"/>
      <c r="D7" s="10"/>
      <c r="E7" s="64"/>
      <c r="F7" s="16"/>
      <c r="G7" s="2"/>
      <c r="H7" s="6"/>
    </row>
    <row r="8" spans="2:14" x14ac:dyDescent="0.35">
      <c r="B8" s="5" t="s">
        <v>8</v>
      </c>
      <c r="C8" s="5"/>
      <c r="D8" s="10"/>
      <c r="E8" s="64"/>
      <c r="F8" s="16"/>
      <c r="G8" s="2">
        <f>H8</f>
        <v>-10191.790098274267</v>
      </c>
      <c r="H8" s="12">
        <v>-10191.790098274267</v>
      </c>
    </row>
    <row r="9" spans="2:14" x14ac:dyDescent="0.35">
      <c r="B9" s="5" t="s">
        <v>9</v>
      </c>
      <c r="C9" s="5"/>
      <c r="D9" s="10"/>
      <c r="E9" s="64"/>
      <c r="F9" s="16"/>
      <c r="G9" s="2">
        <f>H9</f>
        <v>-861.03767574724236</v>
      </c>
      <c r="H9" s="12">
        <v>-861.03767574724236</v>
      </c>
    </row>
    <row r="10" spans="2:14" x14ac:dyDescent="0.35">
      <c r="B10" s="5"/>
      <c r="C10" s="5"/>
      <c r="D10" s="10"/>
      <c r="E10" s="64"/>
      <c r="F10" s="16"/>
      <c r="G10" s="2"/>
      <c r="H10" s="6"/>
    </row>
    <row r="11" spans="2:14" x14ac:dyDescent="0.35">
      <c r="B11" s="5" t="s">
        <v>10</v>
      </c>
      <c r="C11" s="5"/>
      <c r="D11" s="10">
        <v>-128.94099668076888</v>
      </c>
      <c r="E11" s="64"/>
      <c r="F11" s="16">
        <v>18.021215453722391</v>
      </c>
      <c r="G11" s="2">
        <v>-11199.789986156002</v>
      </c>
      <c r="H11" s="11">
        <f>SUM(F11:G11)</f>
        <v>-11181.76877070228</v>
      </c>
    </row>
    <row r="12" spans="2:14" x14ac:dyDescent="0.35">
      <c r="B12" s="5"/>
      <c r="C12" s="5"/>
      <c r="D12" s="10"/>
      <c r="E12" s="64"/>
      <c r="F12" s="16"/>
      <c r="G12" s="2"/>
      <c r="H12" s="5"/>
    </row>
    <row r="13" spans="2:14" x14ac:dyDescent="0.35">
      <c r="B13" s="33" t="s">
        <v>11</v>
      </c>
      <c r="C13" s="33"/>
      <c r="D13" s="34">
        <f>-SUM(D6:D11)</f>
        <v>34462.544448818197</v>
      </c>
      <c r="E13" s="65"/>
      <c r="F13" s="35">
        <f t="shared" ref="F13:H13" si="0">-SUM(F6:F11)</f>
        <v>17074.591786707188</v>
      </c>
      <c r="G13" s="36">
        <f t="shared" si="0"/>
        <v>39493.608210154038</v>
      </c>
      <c r="H13" s="34">
        <f t="shared" si="0"/>
        <v>56568.199996861214</v>
      </c>
    </row>
    <row r="14" spans="2:14" x14ac:dyDescent="0.35">
      <c r="B14" s="5"/>
      <c r="C14" s="5"/>
      <c r="D14" s="5"/>
      <c r="E14" s="64"/>
      <c r="F14" s="15"/>
      <c r="H14" s="5"/>
    </row>
    <row r="15" spans="2:14" x14ac:dyDescent="0.35">
      <c r="B15" s="5"/>
      <c r="C15" s="5"/>
      <c r="D15" s="5"/>
      <c r="E15" s="64"/>
      <c r="F15" s="15"/>
      <c r="H15" s="5"/>
    </row>
    <row r="16" spans="2:14" x14ac:dyDescent="0.35">
      <c r="B16" s="6" t="s">
        <v>12</v>
      </c>
      <c r="C16" s="6"/>
      <c r="D16" s="5"/>
      <c r="E16" s="64"/>
      <c r="F16" s="15"/>
      <c r="H16" s="5"/>
    </row>
    <row r="17" spans="2:8" x14ac:dyDescent="0.35">
      <c r="B17" s="5" t="s">
        <v>13</v>
      </c>
      <c r="C17" s="5"/>
      <c r="D17" s="10">
        <v>74867157.22842899</v>
      </c>
      <c r="E17" s="64"/>
      <c r="F17" s="17">
        <v>52763708.410762466</v>
      </c>
      <c r="G17" s="18">
        <v>22103448.711243499</v>
      </c>
      <c r="H17" s="24">
        <f>SUM(F17:G17)</f>
        <v>74867157.122005969</v>
      </c>
    </row>
    <row r="18" spans="2:8" x14ac:dyDescent="0.35">
      <c r="B18" s="5" t="s">
        <v>14</v>
      </c>
      <c r="C18" s="5"/>
      <c r="D18" s="10">
        <v>63385161.532180771</v>
      </c>
      <c r="E18" s="64"/>
      <c r="F18" s="17">
        <v>14886952.85844099</v>
      </c>
      <c r="G18" s="18">
        <v>48498208.780162804</v>
      </c>
      <c r="H18" s="24">
        <f t="shared" ref="H18:H20" si="1">SUM(F18:G18)</f>
        <v>63385161.638603792</v>
      </c>
    </row>
    <row r="19" spans="2:8" x14ac:dyDescent="0.35">
      <c r="B19" s="5" t="s">
        <v>15</v>
      </c>
      <c r="C19" s="5"/>
      <c r="D19" s="10">
        <v>385181.05263157893</v>
      </c>
      <c r="E19" s="64"/>
      <c r="F19" s="17">
        <v>281713.63928480441</v>
      </c>
      <c r="G19" s="18">
        <v>103467.41334677451</v>
      </c>
      <c r="H19" s="24">
        <f t="shared" si="1"/>
        <v>385181.05263157893</v>
      </c>
    </row>
    <row r="20" spans="2:8" x14ac:dyDescent="0.35">
      <c r="B20" s="33" t="s">
        <v>5</v>
      </c>
      <c r="C20" s="33"/>
      <c r="D20" s="37">
        <f>SUM(D17:D19)</f>
        <v>138637499.81324133</v>
      </c>
      <c r="E20" s="65"/>
      <c r="F20" s="38">
        <f>SUM(F17:F19)</f>
        <v>67932374.908488259</v>
      </c>
      <c r="G20" s="39">
        <f>SUM(G17:G19)</f>
        <v>70705124.904753074</v>
      </c>
      <c r="H20" s="40">
        <f t="shared" si="1"/>
        <v>138637499.81324133</v>
      </c>
    </row>
    <row r="21" spans="2:8" x14ac:dyDescent="0.35">
      <c r="B21" s="5"/>
      <c r="C21" s="5"/>
      <c r="D21" s="5"/>
      <c r="E21" s="64"/>
      <c r="F21" s="15"/>
      <c r="H21" s="5"/>
    </row>
    <row r="22" spans="2:8" x14ac:dyDescent="0.35">
      <c r="B22" s="5"/>
      <c r="C22" s="5"/>
      <c r="D22" s="5"/>
      <c r="E22" s="64"/>
      <c r="F22" s="15"/>
      <c r="H22" s="5"/>
    </row>
    <row r="23" spans="2:8" x14ac:dyDescent="0.35">
      <c r="B23" s="6" t="s">
        <v>16</v>
      </c>
      <c r="C23" s="6"/>
      <c r="D23" s="5"/>
      <c r="E23" s="64"/>
      <c r="F23" s="15"/>
      <c r="H23" s="5"/>
    </row>
    <row r="24" spans="2:8" x14ac:dyDescent="0.35">
      <c r="B24" s="29" t="s">
        <v>17</v>
      </c>
      <c r="C24" s="29"/>
      <c r="D24" s="41" cm="1">
        <f t="array" ref="D24">D13*1000/SUMPRODUCT(D17:D19*$C$35:$C$37)</f>
        <v>1.1913000610550566</v>
      </c>
      <c r="E24" s="66"/>
      <c r="F24" s="42" cm="1">
        <f t="array" ref="F24">F13*1000/SUMPRODUCT(F17:F19*$C$35:$C$37)</f>
        <v>1.2197829367379469</v>
      </c>
      <c r="G24" s="43">
        <f>-G6*1000/(SUM(G17:G18)*C28+G19*C29)</f>
        <v>1.619304785909583</v>
      </c>
      <c r="H24" s="29"/>
    </row>
    <row r="25" spans="2:8" x14ac:dyDescent="0.35">
      <c r="B25" s="9" t="s">
        <v>18</v>
      </c>
      <c r="C25" s="9"/>
      <c r="D25" s="9"/>
      <c r="E25" s="62"/>
      <c r="F25" s="25"/>
      <c r="G25" s="44" cm="1">
        <f t="array" ref="G25">-SUM(G8:G11)*1000/SUMPRODUCT(G17:G18*C30:C31)</f>
        <v>5.1951994097539718</v>
      </c>
      <c r="H25" s="9"/>
    </row>
    <row r="26" spans="2:8" x14ac:dyDescent="0.35">
      <c r="B26" s="5"/>
      <c r="C26" s="5"/>
      <c r="D26" s="5"/>
      <c r="E26" s="64"/>
      <c r="F26" s="15"/>
      <c r="H26" s="5"/>
    </row>
    <row r="27" spans="2:8" x14ac:dyDescent="0.35">
      <c r="B27" s="6" t="s">
        <v>2</v>
      </c>
      <c r="C27" s="6"/>
      <c r="D27" s="5"/>
      <c r="E27" s="64"/>
      <c r="F27" s="15"/>
      <c r="H27" s="5"/>
    </row>
    <row r="28" spans="2:8" x14ac:dyDescent="0.35">
      <c r="B28" s="29" t="s">
        <v>19</v>
      </c>
      <c r="C28" s="45">
        <v>0.14491468370258764</v>
      </c>
      <c r="D28" s="46">
        <f>ROUND($C28*D$24,3)</f>
        <v>0.17299999999999999</v>
      </c>
      <c r="E28" s="61"/>
      <c r="F28" s="47">
        <f>ROUND($C28*F$24,3)</f>
        <v>0.17699999999999999</v>
      </c>
      <c r="G28" s="48">
        <f>ROUND(C28*$G$24,3)</f>
        <v>0.23499999999999999</v>
      </c>
      <c r="H28" s="29"/>
    </row>
    <row r="29" spans="2:8" x14ac:dyDescent="0.35">
      <c r="B29" s="5" t="s">
        <v>20</v>
      </c>
      <c r="C29" s="7">
        <v>4.0199999999999996</v>
      </c>
      <c r="D29" s="13">
        <f>ROUND($C29*D$24,2)</f>
        <v>4.79</v>
      </c>
      <c r="E29" s="64"/>
      <c r="F29" s="19">
        <f>ROUND($C29*F$24,2)</f>
        <v>4.9000000000000004</v>
      </c>
      <c r="G29" s="20">
        <f>ROUND(C29*$G$24,2)</f>
        <v>6.51</v>
      </c>
      <c r="H29" s="5"/>
    </row>
    <row r="30" spans="2:8" x14ac:dyDescent="0.35">
      <c r="B30" s="5" t="s">
        <v>21</v>
      </c>
      <c r="C30" s="7">
        <v>3.7999999999999999E-2</v>
      </c>
      <c r="D30" s="13">
        <f>ROUND($C30*D$24,3)</f>
        <v>4.4999999999999998E-2</v>
      </c>
      <c r="E30" s="64"/>
      <c r="F30" s="19">
        <f>ROUND($C30*F$24,3)</f>
        <v>4.5999999999999999E-2</v>
      </c>
      <c r="G30" s="20">
        <f>ROUND(C30*$G$25,3)</f>
        <v>0.19700000000000001</v>
      </c>
      <c r="H30" s="5"/>
    </row>
    <row r="31" spans="2:8" x14ac:dyDescent="0.35">
      <c r="B31" s="9" t="s">
        <v>22</v>
      </c>
      <c r="C31" s="49">
        <v>7.0999999999999994E-2</v>
      </c>
      <c r="D31" s="50">
        <f>ROUND($C31*D$24,3)</f>
        <v>8.5000000000000006E-2</v>
      </c>
      <c r="E31" s="62"/>
      <c r="F31" s="51">
        <f>ROUND($C31*F$24,3)</f>
        <v>8.6999999999999994E-2</v>
      </c>
      <c r="G31" s="52">
        <f>ROUND(C31*$G$25,3)</f>
        <v>0.36899999999999999</v>
      </c>
      <c r="H31" s="9"/>
    </row>
    <row r="32" spans="2:8" x14ac:dyDescent="0.35">
      <c r="B32" s="5"/>
      <c r="C32" s="5"/>
      <c r="D32" s="5"/>
      <c r="E32" s="64"/>
      <c r="F32" s="15"/>
      <c r="H32" s="5"/>
    </row>
    <row r="33" spans="2:9" x14ac:dyDescent="0.35">
      <c r="B33" s="5"/>
      <c r="C33" s="5"/>
      <c r="D33" s="5"/>
      <c r="E33" s="64"/>
      <c r="F33" s="15"/>
      <c r="H33" s="5"/>
    </row>
    <row r="34" spans="2:9" x14ac:dyDescent="0.35">
      <c r="B34" s="6" t="s">
        <v>23</v>
      </c>
      <c r="C34" s="6"/>
      <c r="D34" s="5"/>
      <c r="E34" s="64"/>
      <c r="F34" s="15"/>
      <c r="H34" s="5"/>
      <c r="I34" t="s">
        <v>24</v>
      </c>
    </row>
    <row r="35" spans="2:9" x14ac:dyDescent="0.35">
      <c r="B35" s="29" t="s">
        <v>25</v>
      </c>
      <c r="C35" s="53">
        <f>$C$28+C30</f>
        <v>0.18291468370258765</v>
      </c>
      <c r="D35" s="53">
        <f>D$28+D30</f>
        <v>0.21799999999999997</v>
      </c>
      <c r="E35" s="61"/>
      <c r="F35" s="54">
        <f>F$28+F30</f>
        <v>0.22299999999999998</v>
      </c>
      <c r="G35" s="48">
        <f>G$28+G30</f>
        <v>0.432</v>
      </c>
      <c r="H35" s="29"/>
      <c r="I35" s="1">
        <f>G35/F35-1</f>
        <v>0.9372197309417043</v>
      </c>
    </row>
    <row r="36" spans="2:9" x14ac:dyDescent="0.35">
      <c r="B36" s="5" t="s">
        <v>26</v>
      </c>
      <c r="C36" s="8">
        <f>$C$28+C31</f>
        <v>0.21591468370258765</v>
      </c>
      <c r="D36" s="8">
        <f>D$28+D31</f>
        <v>0.25800000000000001</v>
      </c>
      <c r="E36" s="64"/>
      <c r="F36" s="21">
        <f>F$28+F31</f>
        <v>0.26400000000000001</v>
      </c>
      <c r="G36" s="20">
        <f>G$28+G31</f>
        <v>0.60399999999999998</v>
      </c>
      <c r="H36" s="5"/>
      <c r="I36" s="1">
        <f t="shared" ref="I36:I37" si="2">G36/F36-1</f>
        <v>1.2878787878787876</v>
      </c>
    </row>
    <row r="37" spans="2:9" x14ac:dyDescent="0.35">
      <c r="B37" s="9" t="s">
        <v>27</v>
      </c>
      <c r="C37" s="55">
        <f>C29</f>
        <v>4.0199999999999996</v>
      </c>
      <c r="D37" s="55">
        <f>D29</f>
        <v>4.79</v>
      </c>
      <c r="E37" s="62"/>
      <c r="F37" s="56">
        <f>F29</f>
        <v>4.9000000000000004</v>
      </c>
      <c r="G37" s="52">
        <f>G29</f>
        <v>6.51</v>
      </c>
      <c r="H37" s="9"/>
      <c r="I37" s="1">
        <f t="shared" si="2"/>
        <v>0.32857142857142851</v>
      </c>
    </row>
    <row r="38" spans="2:9" x14ac:dyDescent="0.35">
      <c r="B38" s="5"/>
      <c r="C38" s="5"/>
      <c r="D38" s="5"/>
      <c r="E38" s="64"/>
      <c r="F38" s="15"/>
      <c r="H38" s="5"/>
    </row>
    <row r="39" spans="2:9" x14ac:dyDescent="0.35">
      <c r="B39" s="57" t="s">
        <v>28</v>
      </c>
      <c r="C39" s="29"/>
      <c r="D39" s="58" cm="1">
        <f t="array" ref="D39">SUMPRODUCT(D17:D19*D35:D37)/1000</f>
        <v>34519.429193205418</v>
      </c>
      <c r="E39" s="61"/>
      <c r="F39" s="59" cm="1">
        <f t="array" ref="F39">SUMPRODUCT(F17:F19*F35:F37)/1000</f>
        <v>17076.85936272399</v>
      </c>
      <c r="G39" s="60" cm="1">
        <f t="array" ref="G39">SUMPRODUCT(G17:G19*G35:G37)/1000</f>
        <v>39515.180807363024</v>
      </c>
      <c r="H39" s="58">
        <f>SUM(F39:G39)</f>
        <v>56592.040170087013</v>
      </c>
    </row>
    <row r="40" spans="2:9" x14ac:dyDescent="0.35">
      <c r="B40" s="9" t="s">
        <v>29</v>
      </c>
      <c r="C40" s="9"/>
      <c r="D40" s="14">
        <f>D39-D13</f>
        <v>56.884744387221872</v>
      </c>
      <c r="E40" s="62"/>
      <c r="F40" s="22">
        <f>F39-F13</f>
        <v>2.2675760168021952</v>
      </c>
      <c r="G40" s="23">
        <f>G39-G13</f>
        <v>21.572597208985826</v>
      </c>
      <c r="H40" s="14">
        <f>H39-H13</f>
        <v>23.840173225798935</v>
      </c>
    </row>
  </sheetData>
  <mergeCells count="2">
    <mergeCell ref="D2:D3"/>
    <mergeCell ref="F2:H2"/>
  </mergeCells>
  <pageMargins left="0.7" right="0.7" top="0.75" bottom="0.75" header="0.3" footer="0.3"/>
  <pageSetup paperSize="9" orientation="portrait" r:id="rId1"/>
  <headerFooter>
    <oddHeader>&amp;C&amp;"Arial"&amp;10&amp;K000000Classification: Public&amp;1#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86E3-F480-4506-9D30-865D01863CE7}">
  <dimension ref="B2:N34"/>
  <sheetViews>
    <sheetView showGridLines="0" zoomScale="90" zoomScaleNormal="90" workbookViewId="0">
      <pane ySplit="3" topLeftCell="A16" activePane="bottomLeft" state="frozen"/>
      <selection pane="bottomLeft" activeCell="G28" sqref="G28"/>
    </sheetView>
  </sheetViews>
  <sheetFormatPr defaultRowHeight="14.5" x14ac:dyDescent="0.35"/>
  <cols>
    <col min="2" max="2" width="32.54296875" bestFit="1" customWidth="1"/>
    <col min="3" max="3" width="32.54296875" customWidth="1"/>
    <col min="4" max="4" width="19" customWidth="1"/>
    <col min="5" max="5" width="4.54296875" customWidth="1"/>
    <col min="6" max="6" width="15.1796875" customWidth="1"/>
    <col min="7" max="7" width="12.26953125" customWidth="1"/>
    <col min="8" max="8" width="13.54296875" customWidth="1"/>
    <col min="14" max="14" width="16.26953125" bestFit="1" customWidth="1"/>
  </cols>
  <sheetData>
    <row r="2" spans="2:14" ht="15" customHeight="1" x14ac:dyDescent="0.35">
      <c r="B2" s="29"/>
      <c r="C2" s="4">
        <v>2022</v>
      </c>
      <c r="D2" s="76" t="s">
        <v>0</v>
      </c>
      <c r="E2" s="61"/>
      <c r="F2" s="78" t="s">
        <v>1</v>
      </c>
      <c r="G2" s="79"/>
      <c r="H2" s="80"/>
      <c r="N2" s="3"/>
    </row>
    <row r="3" spans="2:14" x14ac:dyDescent="0.35">
      <c r="B3" s="9"/>
      <c r="C3" s="26" t="s">
        <v>2</v>
      </c>
      <c r="D3" s="77"/>
      <c r="E3" s="62"/>
      <c r="F3" s="31" t="s">
        <v>3</v>
      </c>
      <c r="G3" s="32" t="s">
        <v>4</v>
      </c>
      <c r="H3" s="28" t="s">
        <v>5</v>
      </c>
    </row>
    <row r="4" spans="2:14" x14ac:dyDescent="0.35">
      <c r="B4" s="30" t="s">
        <v>6</v>
      </c>
      <c r="C4" s="30"/>
      <c r="D4" s="30"/>
      <c r="E4" s="63"/>
      <c r="F4" s="67">
        <v>0.34196425815892634</v>
      </c>
      <c r="G4" s="68">
        <v>0.65803574184107361</v>
      </c>
      <c r="H4" s="69">
        <f>SUM(F4:G4)</f>
        <v>1</v>
      </c>
    </row>
    <row r="5" spans="2:14" x14ac:dyDescent="0.35">
      <c r="B5" s="5"/>
      <c r="C5" s="5"/>
      <c r="D5" s="5"/>
      <c r="E5" s="64"/>
      <c r="F5" s="15"/>
      <c r="H5" s="5"/>
    </row>
    <row r="6" spans="2:14" x14ac:dyDescent="0.35">
      <c r="B6" s="5" t="s">
        <v>7</v>
      </c>
      <c r="C6" s="5"/>
      <c r="D6" s="10">
        <v>-1148.8243522156824</v>
      </c>
      <c r="E6" s="64"/>
      <c r="F6" s="16">
        <f>$D$6*F4</f>
        <v>-392.85686736034495</v>
      </c>
      <c r="G6" s="2">
        <f>$D$6*G4</f>
        <v>-755.96748485533737</v>
      </c>
      <c r="H6" s="12">
        <f>D6</f>
        <v>-1148.8243522156824</v>
      </c>
    </row>
    <row r="7" spans="2:14" x14ac:dyDescent="0.35">
      <c r="B7" s="5"/>
      <c r="C7" s="5"/>
      <c r="D7" s="10"/>
      <c r="E7" s="64"/>
      <c r="F7" s="16"/>
      <c r="G7" s="2"/>
      <c r="H7" s="6"/>
    </row>
    <row r="8" spans="2:14" x14ac:dyDescent="0.35">
      <c r="B8" s="5" t="s">
        <v>8</v>
      </c>
      <c r="C8" s="5"/>
      <c r="D8" s="10"/>
      <c r="E8" s="64"/>
      <c r="F8" s="16"/>
      <c r="G8" s="2">
        <f>H8</f>
        <v>-2688.9538193796507</v>
      </c>
      <c r="H8" s="12">
        <v>-2688.9538193796507</v>
      </c>
    </row>
    <row r="9" spans="2:14" x14ac:dyDescent="0.35">
      <c r="B9" s="5" t="s">
        <v>9</v>
      </c>
      <c r="C9" s="5"/>
      <c r="D9" s="10"/>
      <c r="E9" s="64"/>
      <c r="F9" s="16"/>
      <c r="G9" s="2">
        <f>H9</f>
        <v>-132.13692213364052</v>
      </c>
      <c r="H9" s="12">
        <v>-132.13692213364052</v>
      </c>
    </row>
    <row r="10" spans="2:14" x14ac:dyDescent="0.35">
      <c r="B10" s="5"/>
      <c r="C10" s="5"/>
      <c r="D10" s="10"/>
      <c r="E10" s="64"/>
      <c r="F10" s="16"/>
      <c r="G10" s="2"/>
      <c r="H10" s="6"/>
    </row>
    <row r="11" spans="2:14" x14ac:dyDescent="0.35">
      <c r="B11" s="5" t="s">
        <v>10</v>
      </c>
      <c r="C11" s="5"/>
      <c r="D11" s="10">
        <v>-626.29098745134661</v>
      </c>
      <c r="E11" s="64"/>
      <c r="F11" s="16">
        <v>-107.9628321894894</v>
      </c>
      <c r="G11" s="2">
        <v>-3339.4188967751493</v>
      </c>
      <c r="H11" s="11">
        <f>SUM(F11:G11)</f>
        <v>-3447.3817289646386</v>
      </c>
    </row>
    <row r="12" spans="2:14" x14ac:dyDescent="0.35">
      <c r="B12" s="5"/>
      <c r="C12" s="5"/>
      <c r="D12" s="10"/>
      <c r="E12" s="64"/>
      <c r="F12" s="16"/>
      <c r="G12" s="2"/>
      <c r="H12" s="5"/>
    </row>
    <row r="13" spans="2:14" x14ac:dyDescent="0.35">
      <c r="B13" s="33" t="s">
        <v>11</v>
      </c>
      <c r="C13" s="33"/>
      <c r="D13" s="34">
        <f>-SUM(D6:D11)</f>
        <v>1775.115339667029</v>
      </c>
      <c r="E13" s="65"/>
      <c r="F13" s="35">
        <f t="shared" ref="F13:H13" si="0">-SUM(F6:F11)</f>
        <v>500.81969954983435</v>
      </c>
      <c r="G13" s="36">
        <f t="shared" si="0"/>
        <v>6916.4771231437771</v>
      </c>
      <c r="H13" s="34">
        <f t="shared" si="0"/>
        <v>7417.2968226936118</v>
      </c>
    </row>
    <row r="14" spans="2:14" x14ac:dyDescent="0.35">
      <c r="B14" s="5"/>
      <c r="C14" s="5"/>
      <c r="D14" s="5"/>
      <c r="E14" s="64"/>
      <c r="F14" s="15"/>
      <c r="H14" s="5"/>
    </row>
    <row r="15" spans="2:14" x14ac:dyDescent="0.35">
      <c r="B15" s="5"/>
      <c r="C15" s="5"/>
      <c r="D15" s="5"/>
      <c r="E15" s="64"/>
      <c r="F15" s="15"/>
      <c r="H15" s="5"/>
    </row>
    <row r="16" spans="2:14" x14ac:dyDescent="0.35">
      <c r="B16" s="6" t="s">
        <v>12</v>
      </c>
      <c r="C16" s="6"/>
      <c r="D16" s="5"/>
      <c r="E16" s="64"/>
      <c r="F16" s="15"/>
      <c r="H16" s="5"/>
    </row>
    <row r="17" spans="2:9" x14ac:dyDescent="0.35">
      <c r="B17" s="5" t="s">
        <v>30</v>
      </c>
      <c r="C17" s="5"/>
      <c r="D17" s="10">
        <v>263134.8133327695</v>
      </c>
      <c r="E17" s="64"/>
      <c r="F17" s="17">
        <v>79557.845807914477</v>
      </c>
      <c r="G17" s="18">
        <v>183576.96752485502</v>
      </c>
      <c r="H17" s="24">
        <f>SUM(F17:G17)</f>
        <v>263134.8133327695</v>
      </c>
    </row>
    <row r="18" spans="2:9" x14ac:dyDescent="0.35">
      <c r="B18" s="5" t="s">
        <v>31</v>
      </c>
      <c r="C18" s="5"/>
      <c r="D18" s="10">
        <v>89657.81805922091</v>
      </c>
      <c r="E18" s="64"/>
      <c r="F18" s="17">
        <v>54667.418642562705</v>
      </c>
      <c r="G18" s="18">
        <v>34990.399416658198</v>
      </c>
      <c r="H18" s="24">
        <f t="shared" ref="H18:H21" si="1">SUM(F18:G18)</f>
        <v>89657.81805922091</v>
      </c>
    </row>
    <row r="19" spans="2:9" x14ac:dyDescent="0.35">
      <c r="B19" s="5" t="s">
        <v>32</v>
      </c>
      <c r="C19" s="5"/>
      <c r="D19" s="10">
        <v>55353.147540983606</v>
      </c>
      <c r="E19" s="64"/>
      <c r="F19" s="17">
        <v>1729.7351553137362</v>
      </c>
      <c r="G19" s="18">
        <v>53623.412385669872</v>
      </c>
      <c r="H19" s="24">
        <f t="shared" si="1"/>
        <v>55353.147540983606</v>
      </c>
    </row>
    <row r="20" spans="2:9" x14ac:dyDescent="0.35">
      <c r="B20" s="5" t="s">
        <v>33</v>
      </c>
      <c r="C20" s="5"/>
      <c r="D20" s="10">
        <v>18595.2</v>
      </c>
      <c r="E20" s="64"/>
      <c r="F20" s="17">
        <v>9975.1626810375928</v>
      </c>
      <c r="G20" s="18">
        <v>8620.0373189624079</v>
      </c>
      <c r="H20" s="24">
        <f t="shared" si="1"/>
        <v>18595.2</v>
      </c>
    </row>
    <row r="21" spans="2:9" x14ac:dyDescent="0.35">
      <c r="B21" s="33" t="s">
        <v>5</v>
      </c>
      <c r="C21" s="33"/>
      <c r="D21" s="37">
        <f>SUM(D17:D20)</f>
        <v>426740.97893297405</v>
      </c>
      <c r="E21" s="65"/>
      <c r="F21" s="38">
        <f>SUM(F17:F20)</f>
        <v>145930.1622868285</v>
      </c>
      <c r="G21" s="39">
        <f>SUM(G17:G20)</f>
        <v>280810.81664614548</v>
      </c>
      <c r="H21" s="40">
        <f t="shared" si="1"/>
        <v>426740.97893297399</v>
      </c>
    </row>
    <row r="22" spans="2:9" x14ac:dyDescent="0.35">
      <c r="B22" s="5"/>
      <c r="C22" s="5"/>
      <c r="D22" s="5"/>
      <c r="E22" s="64"/>
      <c r="F22" s="15"/>
      <c r="H22" s="5"/>
    </row>
    <row r="23" spans="2:9" x14ac:dyDescent="0.35">
      <c r="B23" s="5"/>
      <c r="C23" s="5"/>
      <c r="D23" s="5"/>
      <c r="E23" s="64"/>
      <c r="F23" s="15"/>
      <c r="H23" s="5"/>
    </row>
    <row r="24" spans="2:9" x14ac:dyDescent="0.35">
      <c r="B24" s="6" t="s">
        <v>16</v>
      </c>
      <c r="C24" s="6"/>
      <c r="D24" s="5"/>
      <c r="E24" s="64"/>
      <c r="F24" s="15"/>
      <c r="H24" s="5"/>
    </row>
    <row r="25" spans="2:9" x14ac:dyDescent="0.35">
      <c r="B25" s="29" t="s">
        <v>34</v>
      </c>
      <c r="C25" s="29"/>
      <c r="D25" s="41" cm="1">
        <f t="array" ref="D25">D13*1000/SUMPRODUCT(D17:D20*$C$28:$C$31)</f>
        <v>0.55639817942179193</v>
      </c>
      <c r="E25" s="66"/>
      <c r="F25" s="42" cm="1">
        <f t="array" ref="F25">F13*1000/SUMPRODUCT(F17:F20*$C$28:$C$31)</f>
        <v>0.43416312169162863</v>
      </c>
      <c r="G25" s="43" cm="1">
        <f t="array" ref="G25">G13*1000/SUMPRODUCT(G17:G20*$C$28:$C$31)</f>
        <v>3.3956902430154101</v>
      </c>
      <c r="H25" s="29"/>
    </row>
    <row r="26" spans="2:9" x14ac:dyDescent="0.35">
      <c r="B26" s="5"/>
      <c r="C26" s="5"/>
      <c r="D26" s="5"/>
      <c r="E26" s="64"/>
      <c r="F26" s="15"/>
      <c r="H26" s="5"/>
    </row>
    <row r="27" spans="2:9" x14ac:dyDescent="0.35">
      <c r="B27" s="6" t="s">
        <v>2</v>
      </c>
      <c r="C27" s="6"/>
      <c r="D27" s="5"/>
      <c r="E27" s="64"/>
      <c r="F27" s="15"/>
      <c r="H27" s="5"/>
      <c r="I27" t="s">
        <v>24</v>
      </c>
    </row>
    <row r="28" spans="2:9" x14ac:dyDescent="0.35">
      <c r="B28" s="29" t="s">
        <v>30</v>
      </c>
      <c r="C28" s="45">
        <v>8.6</v>
      </c>
      <c r="D28" s="46">
        <f>ROUND($C28*D$25,3)</f>
        <v>4.7850000000000001</v>
      </c>
      <c r="E28" s="61"/>
      <c r="F28" s="47">
        <f>ROUND($C28*F$25,3)</f>
        <v>3.734</v>
      </c>
      <c r="G28" s="48">
        <f>ROUND(C28*$G$25,3)</f>
        <v>29.202999999999999</v>
      </c>
      <c r="H28" s="29"/>
      <c r="I28" s="1">
        <f>G28/F28-1</f>
        <v>6.8208355650776644</v>
      </c>
    </row>
    <row r="29" spans="2:9" x14ac:dyDescent="0.35">
      <c r="B29" s="5" t="s">
        <v>31</v>
      </c>
      <c r="C29" s="7">
        <v>6.65</v>
      </c>
      <c r="D29" s="13">
        <f>ROUND($C29*D$25,2)</f>
        <v>3.7</v>
      </c>
      <c r="E29" s="64"/>
      <c r="F29" s="19">
        <f>ROUND($C29*F$25,2)</f>
        <v>2.89</v>
      </c>
      <c r="G29" s="20">
        <f t="shared" ref="G29:G31" si="2">ROUND(C29*$G$25,3)</f>
        <v>22.581</v>
      </c>
      <c r="H29" s="5"/>
      <c r="I29" s="1">
        <f t="shared" ref="I29:I31" si="3">G29/F29-1</f>
        <v>6.8134948096885806</v>
      </c>
    </row>
    <row r="30" spans="2:9" x14ac:dyDescent="0.35">
      <c r="B30" s="5" t="s">
        <v>32</v>
      </c>
      <c r="C30" s="7">
        <v>2.57</v>
      </c>
      <c r="D30" s="13">
        <f>ROUND($C30*D$25,3)</f>
        <v>1.43</v>
      </c>
      <c r="E30" s="64"/>
      <c r="F30" s="19">
        <f>ROUND($C30*F$25,3)</f>
        <v>1.1160000000000001</v>
      </c>
      <c r="G30" s="20">
        <f t="shared" si="2"/>
        <v>8.7270000000000003</v>
      </c>
      <c r="H30" s="5"/>
      <c r="I30" s="1">
        <f t="shared" si="3"/>
        <v>6.8198924731182791</v>
      </c>
    </row>
    <row r="31" spans="2:9" x14ac:dyDescent="0.35">
      <c r="B31" s="9" t="s">
        <v>33</v>
      </c>
      <c r="C31" s="49">
        <v>10.16</v>
      </c>
      <c r="D31" s="50">
        <f>ROUND($C31*D$25,3)</f>
        <v>5.6529999999999996</v>
      </c>
      <c r="E31" s="62"/>
      <c r="F31" s="51">
        <f>ROUND($C31*F$25,3)</f>
        <v>4.4109999999999996</v>
      </c>
      <c r="G31" s="52">
        <f t="shared" si="2"/>
        <v>34.5</v>
      </c>
      <c r="H31" s="9"/>
      <c r="I31" s="1">
        <f t="shared" si="3"/>
        <v>6.8213557016549542</v>
      </c>
    </row>
    <row r="32" spans="2:9" x14ac:dyDescent="0.35">
      <c r="B32" s="5"/>
      <c r="C32" s="5"/>
      <c r="D32" s="5"/>
      <c r="E32" s="64"/>
      <c r="F32" s="15"/>
      <c r="H32" s="5"/>
    </row>
    <row r="33" spans="2:8" x14ac:dyDescent="0.35">
      <c r="B33" s="57" t="s">
        <v>28</v>
      </c>
      <c r="C33" s="29"/>
      <c r="D33" s="58" cm="1">
        <f t="array" ref="D33">SUMPRODUCT(D17:D20*D28:D31)/1000</f>
        <v>1775.1076752000261</v>
      </c>
      <c r="E33" s="61"/>
      <c r="F33" s="59" cm="1">
        <f t="array" ref="F33">SUMPRODUCT(F17:F20*F28:F31)/1000</f>
        <v>500.98866314314591</v>
      </c>
      <c r="G33" s="60" cm="1">
        <f t="array" ref="G33">SUMPRODUCT(G17:G20*G28:G31)/1000</f>
        <v>6916.479199249844</v>
      </c>
      <c r="H33" s="58">
        <f>SUM(F33:G33)</f>
        <v>7417.4678623929904</v>
      </c>
    </row>
    <row r="34" spans="2:8" x14ac:dyDescent="0.35">
      <c r="B34" s="9" t="s">
        <v>29</v>
      </c>
      <c r="C34" s="9"/>
      <c r="D34" s="14">
        <f>D33-D13</f>
        <v>-7.6644670029963891E-3</v>
      </c>
      <c r="E34" s="62"/>
      <c r="F34" s="22">
        <f>F33-F13</f>
        <v>0.16896359331155963</v>
      </c>
      <c r="G34" s="23">
        <f>G33-G13</f>
        <v>2.0761060668519349E-3</v>
      </c>
      <c r="H34" s="14">
        <f>H33-H13</f>
        <v>0.17103969937852526</v>
      </c>
    </row>
  </sheetData>
  <mergeCells count="2">
    <mergeCell ref="D2:D3"/>
    <mergeCell ref="F2:H2"/>
  </mergeCells>
  <pageMargins left="0.7" right="0.7" top="0.75" bottom="0.75" header="0.3" footer="0.3"/>
  <pageSetup paperSize="9" orientation="portrait" r:id="rId1"/>
  <headerFooter>
    <oddHeader>&amp;C&amp;"Arial"&amp;10&amp;K000000Classification: Public&amp;1#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BD8B-BAA7-4CC3-BB51-CE8ED8945E77}">
  <dimension ref="B2:N21"/>
  <sheetViews>
    <sheetView showGridLines="0" zoomScale="90" zoomScaleNormal="90" workbookViewId="0">
      <pane ySplit="3" topLeftCell="A4" activePane="bottomLeft" state="frozen"/>
      <selection pane="bottomLeft" activeCell="F4" sqref="F4"/>
    </sheetView>
  </sheetViews>
  <sheetFormatPr defaultRowHeight="14.5" x14ac:dyDescent="0.35"/>
  <cols>
    <col min="2" max="2" width="32.54296875" bestFit="1" customWidth="1"/>
    <col min="3" max="3" width="22.26953125" customWidth="1"/>
    <col min="4" max="4" width="19" customWidth="1"/>
    <col min="5" max="5" width="4.54296875" customWidth="1"/>
    <col min="6" max="6" width="15.1796875" customWidth="1"/>
    <col min="7" max="7" width="12.26953125" customWidth="1"/>
    <col min="8" max="8" width="13.54296875" customWidth="1"/>
    <col min="14" max="14" width="16.26953125" bestFit="1" customWidth="1"/>
  </cols>
  <sheetData>
    <row r="2" spans="2:14" ht="15" customHeight="1" x14ac:dyDescent="0.35">
      <c r="B2" s="29"/>
      <c r="C2" s="4">
        <v>2022</v>
      </c>
      <c r="D2" s="76" t="s">
        <v>0</v>
      </c>
      <c r="E2" s="61"/>
      <c r="F2" s="78" t="s">
        <v>1</v>
      </c>
      <c r="G2" s="79"/>
      <c r="H2" s="80"/>
      <c r="N2" s="3"/>
    </row>
    <row r="3" spans="2:14" x14ac:dyDescent="0.35">
      <c r="B3" s="9"/>
      <c r="C3" s="26" t="s">
        <v>2</v>
      </c>
      <c r="D3" s="77"/>
      <c r="E3" s="62"/>
      <c r="F3" s="31" t="s">
        <v>3</v>
      </c>
      <c r="G3" s="32" t="s">
        <v>4</v>
      </c>
      <c r="H3" s="28" t="s">
        <v>5</v>
      </c>
    </row>
    <row r="4" spans="2:14" x14ac:dyDescent="0.35">
      <c r="B4" s="30" t="s">
        <v>6</v>
      </c>
      <c r="C4" s="30"/>
      <c r="D4" s="30"/>
      <c r="E4" s="63"/>
      <c r="F4" s="67">
        <v>0.50273834079715407</v>
      </c>
      <c r="G4" s="68">
        <v>0.49726165920284593</v>
      </c>
      <c r="H4" s="69">
        <f>SUM(F4:G4)</f>
        <v>1</v>
      </c>
    </row>
    <row r="5" spans="2:14" x14ac:dyDescent="0.35">
      <c r="B5" s="5"/>
      <c r="C5" s="5"/>
      <c r="D5" s="5"/>
      <c r="E5" s="64"/>
      <c r="F5" s="15"/>
      <c r="H5" s="5"/>
    </row>
    <row r="6" spans="2:14" x14ac:dyDescent="0.35">
      <c r="B6" s="5" t="s">
        <v>7</v>
      </c>
      <c r="C6" s="5"/>
      <c r="D6" s="10">
        <v>-10729.705731254458</v>
      </c>
      <c r="E6" s="64"/>
      <c r="F6" s="16">
        <v>-5394.2344565725816</v>
      </c>
      <c r="G6" s="2">
        <v>-6147.2708237968918</v>
      </c>
      <c r="H6" s="12">
        <f>SUM(F6:G6)</f>
        <v>-11541.505280369474</v>
      </c>
    </row>
    <row r="7" spans="2:14" x14ac:dyDescent="0.35">
      <c r="B7" s="5"/>
      <c r="C7" s="5"/>
      <c r="D7" s="10"/>
      <c r="E7" s="64"/>
      <c r="F7" s="16"/>
      <c r="G7" s="2"/>
      <c r="H7" s="6"/>
    </row>
    <row r="8" spans="2:14" x14ac:dyDescent="0.35">
      <c r="B8" s="5" t="s">
        <v>8</v>
      </c>
      <c r="C8" s="5"/>
      <c r="D8" s="10"/>
      <c r="E8" s="64"/>
      <c r="F8" s="16"/>
      <c r="G8" s="2">
        <f>H8</f>
        <v>-2230.3571600912783</v>
      </c>
      <c r="H8" s="12">
        <v>-2230.3571600912783</v>
      </c>
    </row>
    <row r="9" spans="2:14" x14ac:dyDescent="0.35">
      <c r="B9" s="5" t="s">
        <v>9</v>
      </c>
      <c r="C9" s="5"/>
      <c r="D9" s="10"/>
      <c r="E9" s="64"/>
      <c r="F9" s="16"/>
      <c r="G9" s="2">
        <f>H9</f>
        <v>-908.12056883833475</v>
      </c>
      <c r="H9" s="12">
        <v>-908.12056883833475</v>
      </c>
    </row>
    <row r="10" spans="2:14" x14ac:dyDescent="0.35">
      <c r="B10" s="5"/>
      <c r="C10" s="5"/>
      <c r="D10" s="10"/>
      <c r="E10" s="64"/>
      <c r="F10" s="16"/>
      <c r="G10" s="2"/>
      <c r="H10" s="6"/>
    </row>
    <row r="11" spans="2:14" x14ac:dyDescent="0.35">
      <c r="B11" s="5" t="s">
        <v>10</v>
      </c>
      <c r="C11" s="5"/>
      <c r="D11" s="10">
        <v>3700.4842150490695</v>
      </c>
      <c r="E11" s="64"/>
      <c r="F11" s="16">
        <v>2378.0008993456122</v>
      </c>
      <c r="G11" s="2">
        <v>-2076.2939623411703</v>
      </c>
      <c r="H11" s="11">
        <f>SUM(F11:G11)</f>
        <v>301.7069370044419</v>
      </c>
    </row>
    <row r="12" spans="2:14" x14ac:dyDescent="0.35">
      <c r="B12" s="5"/>
      <c r="C12" s="5"/>
      <c r="D12" s="10"/>
      <c r="E12" s="64"/>
      <c r="F12" s="16"/>
      <c r="G12" s="2"/>
      <c r="H12" s="5"/>
    </row>
    <row r="13" spans="2:14" x14ac:dyDescent="0.35">
      <c r="B13" s="33" t="s">
        <v>11</v>
      </c>
      <c r="C13" s="33"/>
      <c r="D13" s="34">
        <f>-SUM(D6:D11)</f>
        <v>7029.221516205389</v>
      </c>
      <c r="E13" s="65"/>
      <c r="F13" s="35">
        <f>-SUM(F6:F11)</f>
        <v>3016.2335572269694</v>
      </c>
      <c r="G13" s="36">
        <f>-SUM(G6:G11)</f>
        <v>11362.042515067675</v>
      </c>
      <c r="H13" s="34">
        <f>-SUM(H6:H11)</f>
        <v>14378.276072294644</v>
      </c>
    </row>
    <row r="14" spans="2:14" x14ac:dyDescent="0.35">
      <c r="B14" s="5"/>
      <c r="C14" s="5"/>
      <c r="D14" s="5"/>
      <c r="E14" s="64"/>
      <c r="F14" s="15"/>
      <c r="H14" s="5"/>
    </row>
    <row r="15" spans="2:14" x14ac:dyDescent="0.35">
      <c r="B15" s="33" t="s">
        <v>35</v>
      </c>
      <c r="C15" s="33"/>
      <c r="D15" s="37">
        <v>25000</v>
      </c>
      <c r="E15" s="65"/>
      <c r="F15" s="38">
        <f>H15*F4</f>
        <v>12568.458519928852</v>
      </c>
      <c r="G15" s="39">
        <f>H15*G4</f>
        <v>12431.541480071148</v>
      </c>
      <c r="H15" s="40">
        <f>D15</f>
        <v>25000</v>
      </c>
    </row>
    <row r="16" spans="2:14" x14ac:dyDescent="0.35">
      <c r="B16" s="5"/>
      <c r="C16" s="5"/>
      <c r="D16" s="5"/>
      <c r="E16" s="64"/>
      <c r="F16" s="15"/>
      <c r="H16" s="5"/>
    </row>
    <row r="17" spans="2:9" x14ac:dyDescent="0.35">
      <c r="B17" s="6" t="s">
        <v>2</v>
      </c>
      <c r="C17" s="6"/>
      <c r="D17" s="5"/>
      <c r="E17" s="64"/>
      <c r="F17" s="15"/>
      <c r="H17" s="5"/>
      <c r="I17" t="s">
        <v>24</v>
      </c>
    </row>
    <row r="18" spans="2:9" x14ac:dyDescent="0.35">
      <c r="B18" s="71" t="s">
        <v>36</v>
      </c>
      <c r="C18" s="45">
        <v>1092.83</v>
      </c>
      <c r="D18" s="45">
        <f>D13*1000/D15</f>
        <v>281.16886064821557</v>
      </c>
      <c r="E18" s="61"/>
      <c r="F18" s="72">
        <f>F13*1000/F15</f>
        <v>239.98436661459769</v>
      </c>
      <c r="G18" s="73">
        <f>G13*1000/G15</f>
        <v>913.9689179561542</v>
      </c>
      <c r="H18" s="29"/>
      <c r="I18" s="1">
        <f>G18/F18-1</f>
        <v>2.8084519039689795</v>
      </c>
    </row>
    <row r="19" spans="2:9" x14ac:dyDescent="0.35">
      <c r="B19" s="9"/>
      <c r="C19" s="9"/>
      <c r="D19" s="9"/>
      <c r="E19" s="62"/>
      <c r="F19" s="25"/>
      <c r="G19" s="27"/>
      <c r="H19" s="9"/>
    </row>
    <row r="20" spans="2:9" x14ac:dyDescent="0.35">
      <c r="B20" s="57" t="s">
        <v>28</v>
      </c>
      <c r="C20" s="29"/>
      <c r="D20" s="58">
        <f>D15*D18/1000</f>
        <v>7029.221516205389</v>
      </c>
      <c r="E20" s="61"/>
      <c r="F20" s="59">
        <f>F15*F18/1000</f>
        <v>3016.2335572269694</v>
      </c>
      <c r="G20" s="60">
        <f>G15*G18/1000</f>
        <v>11362.042515067675</v>
      </c>
      <c r="H20" s="58">
        <f>SUM(F20:G20)</f>
        <v>14378.276072294644</v>
      </c>
    </row>
    <row r="21" spans="2:9" x14ac:dyDescent="0.35">
      <c r="B21" s="9" t="s">
        <v>29</v>
      </c>
      <c r="C21" s="9"/>
      <c r="D21" s="14">
        <f>D20-D13</f>
        <v>0</v>
      </c>
      <c r="E21" s="62"/>
      <c r="F21" s="22">
        <f>F20-F13</f>
        <v>0</v>
      </c>
      <c r="G21" s="23">
        <f>G20-G13</f>
        <v>0</v>
      </c>
      <c r="H21" s="14">
        <f>H20-H13</f>
        <v>0</v>
      </c>
    </row>
  </sheetData>
  <mergeCells count="2">
    <mergeCell ref="D2:D3"/>
    <mergeCell ref="F2:H2"/>
  </mergeCells>
  <pageMargins left="0.7" right="0.7" top="0.75" bottom="0.75" header="0.3" footer="0.3"/>
  <pageSetup paperSize="9" orientation="portrait" r:id="rId1"/>
  <headerFooter>
    <oddHeader>&amp;C&amp;"Arial"&amp;10&amp;K000000Classification: Public&amp;1#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0579850fabd4de2a8282f228563db32 xmlns="7c02c562-1e82-4d3d-bb6c-843c3e7142ca">
      <Terms xmlns="http://schemas.microsoft.com/office/infopath/2007/PartnerControls"/>
    </c0579850fabd4de2a8282f228563db32>
    <md537954de5d4799b31f8b38caab65fb xmlns="7c02c562-1e82-4d3d-bb6c-843c3e7142ca">
      <Terms xmlns="http://schemas.microsoft.com/office/infopath/2007/PartnerControls"/>
    </md537954de5d4799b31f8b38caab65fb>
    <TaxCatchAll xmlns="7c02c562-1e82-4d3d-bb6c-843c3e7142ca" xsi:nil="true"/>
    <CAAPublicationReference xmlns="7c02c562-1e82-4d3d-bb6c-843c3e7142ca" xsi:nil="true"/>
    <obd7f88e7c304967bb7efaedae455aad xmlns="7c02c562-1e82-4d3d-bb6c-843c3e7142ca">
      <Terms xmlns="http://schemas.microsoft.com/office/infopath/2007/PartnerControls"/>
    </obd7f88e7c304967bb7efaedae455aad>
    <_dlc_DocId xmlns="7c02c562-1e82-4d3d-bb6c-843c3e7142ca" xsi:nil="true"/>
    <_dlc_DocIdPersistId xmlns="7c02c562-1e82-4d3d-bb6c-843c3e7142ca" xsi:nil="true"/>
    <_dlc_DocIdUrl xmlns="7c02c562-1e82-4d3d-bb6c-843c3e7142ca">
      <Url xsi:nil="true"/>
      <Description xsi:nil="true"/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7 Consultation Document" ma:contentTypeID="0x010100026BFE6A34D44FF09C8C098CCC1B744C003ED19D5CCC8B4EC38D4E79F19118192A00295D15BD1A5A364186FBD7812DCD6262" ma:contentTypeVersion="6" ma:contentTypeDescription="Create a new document." ma:contentTypeScope="" ma:versionID="eca5cf635bb3cd254be069d6bec14bf2">
  <xsd:schema xmlns:xsd="http://www.w3.org/2001/XMLSchema" xmlns:xs="http://www.w3.org/2001/XMLSchema" xmlns:p="http://schemas.microsoft.com/office/2006/metadata/properties" xmlns:ns2="7c02c562-1e82-4d3d-bb6c-843c3e7142ca" xmlns:ns3="2ca3c26b-b2a8-4676-92ae-15f679fc660f" targetNamespace="http://schemas.microsoft.com/office/2006/metadata/properties" ma:root="true" ma:fieldsID="c6d468b8fb69c45cdf4f2a0b12f127c5" ns2:_="" ns3:_="">
    <xsd:import namespace="7c02c562-1e82-4d3d-bb6c-843c3e7142ca"/>
    <xsd:import namespace="2ca3c26b-b2a8-4676-92ae-15f679fc66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CAAPublicationReferenc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2c562-1e82-4d3d-bb6c-843c3e7142ca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28361a6-fa2d-4f95-8851-bf529f68af46}" ma:internalName="TaxCatchAll" ma:showField="CatchAllData" ma:web="7c02c562-1e82-4d3d-bb6c-843c3e714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28361a6-fa2d-4f95-8851-bf529f68af46}" ma:internalName="TaxCatchAllLabel" ma:readOnly="true" ma:showField="CatchAllDataLabel" ma:web="7c02c562-1e82-4d3d-bb6c-843c3e7142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APublicationReference" ma:index="16" nillable="true" ma:displayName="Publication Reference" ma:internalName="CAAPublicationReference">
      <xsd:simpleType>
        <xsd:restriction base="dms:Text">
          <xsd:maxLength value="100"/>
        </xsd:restriction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3c26b-b2a8-4676-92ae-15f679fc6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CAC904-7AE7-427A-9FE8-45A6E5E3F2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9B56BEB-938F-4410-B0E8-B97E949E1283}"/>
</file>

<file path=customXml/itemProps3.xml><?xml version="1.0" encoding="utf-8"?>
<ds:datastoreItem xmlns:ds="http://schemas.openxmlformats.org/officeDocument/2006/customXml" ds:itemID="{2ADD0E6C-86EC-4EE6-942A-7715CDA217C6}"/>
</file>

<file path=customXml/itemProps4.xml><?xml version="1.0" encoding="utf-8"?>
<ds:datastoreItem xmlns:ds="http://schemas.openxmlformats.org/officeDocument/2006/customXml" ds:itemID="{D48AE912-ABD1-4285-87E3-4B84E06BE7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Electricity</vt:lpstr>
      <vt:lpstr>Water</vt:lpstr>
      <vt:lpstr>SCP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Csilla Kovacs-Szabo</dc:creator>
  <cp:keywords/>
  <dc:description/>
  <cp:lastModifiedBy>Patrick Vickery</cp:lastModifiedBy>
  <cp:revision/>
  <dcterms:created xsi:type="dcterms:W3CDTF">2022-08-05T15:57:17Z</dcterms:created>
  <dcterms:modified xsi:type="dcterms:W3CDTF">2022-08-23T14:34:24Z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0x010100509D1C73ADE30247BA813F09049FEB5B</vt:lpwstr>
  </property>
  <property fmtid="{D5CDD505-2E9C-101B-9397-08002B2CF9AE}" pid="5" name="MediaServiceImageTags">
    <vt:lpwstr/>
  </property>
  <property fmtid="{D5CDD505-2E9C-101B-9397-08002B2CF9AE}" pid="6" name="MSIP_Label_6a75c112-f622-45a7-81cc-ebc13bca2c26_Enabled">
    <vt:lpwstr>true</vt:lpwstr>
  </property>
  <property fmtid="{D5CDD505-2E9C-101B-9397-08002B2CF9AE}" pid="7" name="MSIP_Label_6a75c112-f622-45a7-81cc-ebc13bca2c26_SetDate">
    <vt:lpwstr>2022-08-23T14:34:18Z</vt:lpwstr>
  </property>
  <property fmtid="{D5CDD505-2E9C-101B-9397-08002B2CF9AE}" pid="8" name="MSIP_Label_6a75c112-f622-45a7-81cc-ebc13bca2c26_Method">
    <vt:lpwstr>Privileged</vt:lpwstr>
  </property>
  <property fmtid="{D5CDD505-2E9C-101B-9397-08002B2CF9AE}" pid="9" name="MSIP_Label_6a75c112-f622-45a7-81cc-ebc13bca2c26_Name">
    <vt:lpwstr>6a75c112-f622-45a7-81cc-ebc13bca2c26</vt:lpwstr>
  </property>
  <property fmtid="{D5CDD505-2E9C-101B-9397-08002B2CF9AE}" pid="10" name="MSIP_Label_6a75c112-f622-45a7-81cc-ebc13bca2c26_SiteId">
    <vt:lpwstr>2133b7ab-6392-452c-aa20-34afbe98608e</vt:lpwstr>
  </property>
  <property fmtid="{D5CDD505-2E9C-101B-9397-08002B2CF9AE}" pid="11" name="MSIP_Label_6a75c112-f622-45a7-81cc-ebc13bca2c26_ActionId">
    <vt:lpwstr>e84cc64e-af37-419d-a120-089126fbbe60</vt:lpwstr>
  </property>
  <property fmtid="{D5CDD505-2E9C-101B-9397-08002B2CF9AE}" pid="12" name="MSIP_Label_6a75c112-f622-45a7-81cc-ebc13bca2c26_ContentBits">
    <vt:lpwstr>1</vt:lpwstr>
  </property>
  <property fmtid="{D5CDD505-2E9C-101B-9397-08002B2CF9AE}" pid="13" name="Order">
    <vt:r8>253700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3" name="CAAContentGroup">
    <vt:lpwstr/>
  </property>
  <property fmtid="{D5CDD505-2E9C-101B-9397-08002B2CF9AE}" pid="24" name="CAADepartments">
    <vt:lpwstr/>
  </property>
  <property fmtid="{D5CDD505-2E9C-101B-9397-08002B2CF9AE}" pid="25" name="CAABusinessFunctions">
    <vt:lpwstr/>
  </property>
</Properties>
</file>