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napback\2024Snapback\Process\Report24\Final\"/>
    </mc:Choice>
  </mc:AlternateContent>
  <xr:revisionPtr revIDLastSave="0" documentId="13_ncr:1_{78FFAD56-510A-4357-9490-DCF8CB65829F}" xr6:coauthVersionLast="47" xr6:coauthVersionMax="47" xr10:uidLastSave="{00000000-0000-0000-0000-000000000000}"/>
  <bookViews>
    <workbookView xWindow="-110" yWindow="-110" windowWidth="19420" windowHeight="11500" tabRatio="601" xr2:uid="{00000000-000D-0000-FFFF-FFFF00000000}"/>
  </bookViews>
  <sheets>
    <sheet name="A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1" l="1"/>
  <c r="D58" i="1"/>
  <c r="F58" i="1"/>
  <c r="H58" i="1"/>
  <c r="J58" i="1"/>
  <c r="L58" i="1"/>
  <c r="N58" i="1"/>
  <c r="P58" i="1"/>
  <c r="H80" i="1" s="1"/>
  <c r="P51" i="1"/>
  <c r="H73" i="1" s="1"/>
  <c r="P52" i="1"/>
  <c r="H74" i="1" s="1"/>
  <c r="P53" i="1"/>
  <c r="P54" i="1"/>
  <c r="H76" i="1" s="1"/>
  <c r="P55" i="1"/>
  <c r="P56" i="1"/>
  <c r="P57" i="1"/>
  <c r="N51" i="1"/>
  <c r="N52" i="1"/>
  <c r="N53" i="1"/>
  <c r="N54" i="1"/>
  <c r="N55" i="1"/>
  <c r="N56" i="1"/>
  <c r="F78" i="1" s="1"/>
  <c r="N57" i="1"/>
  <c r="F79" i="1" s="1"/>
  <c r="L51" i="1"/>
  <c r="D73" i="1" s="1"/>
  <c r="L52" i="1"/>
  <c r="D74" i="1" s="1"/>
  <c r="L53" i="1"/>
  <c r="L54" i="1"/>
  <c r="L55" i="1"/>
  <c r="L56" i="1"/>
  <c r="L57" i="1"/>
  <c r="J51" i="1"/>
  <c r="J52" i="1"/>
  <c r="J53" i="1"/>
  <c r="J54" i="1"/>
  <c r="J55" i="1"/>
  <c r="J56" i="1"/>
  <c r="J57" i="1"/>
  <c r="H51" i="1"/>
  <c r="H52" i="1"/>
  <c r="H53" i="1"/>
  <c r="H54" i="1"/>
  <c r="H55" i="1"/>
  <c r="H56" i="1"/>
  <c r="H57" i="1"/>
  <c r="H79" i="1" s="1"/>
  <c r="F51" i="1"/>
  <c r="F73" i="1" s="1"/>
  <c r="F52" i="1"/>
  <c r="F74" i="1" s="1"/>
  <c r="F53" i="1"/>
  <c r="F75" i="1" s="1"/>
  <c r="F54" i="1"/>
  <c r="F55" i="1"/>
  <c r="F77" i="1" s="1"/>
  <c r="F56" i="1"/>
  <c r="F57" i="1"/>
  <c r="D51" i="1"/>
  <c r="D52" i="1"/>
  <c r="D53" i="1"/>
  <c r="D54" i="1"/>
  <c r="D55" i="1"/>
  <c r="D56" i="1"/>
  <c r="D78" i="1" s="1"/>
  <c r="D57" i="1"/>
  <c r="D79" i="1" s="1"/>
  <c r="B51" i="1"/>
  <c r="B52" i="1"/>
  <c r="B53" i="1"/>
  <c r="B54" i="1"/>
  <c r="B55" i="1"/>
  <c r="B56" i="1"/>
  <c r="B57" i="1"/>
  <c r="R30" i="1"/>
  <c r="Q30" i="1" s="1"/>
  <c r="R31" i="1"/>
  <c r="O31" i="1" s="1"/>
  <c r="R32" i="1"/>
  <c r="I32" i="1" s="1"/>
  <c r="K32" i="1"/>
  <c r="R33" i="1"/>
  <c r="R34" i="1"/>
  <c r="R35" i="1"/>
  <c r="C35" i="1" s="1"/>
  <c r="R36" i="1"/>
  <c r="O36" i="1" s="1"/>
  <c r="R37" i="1"/>
  <c r="O37" i="1" s="1"/>
  <c r="P39" i="1"/>
  <c r="P60" i="1" s="1"/>
  <c r="N39" i="1"/>
  <c r="N60" i="1" s="1"/>
  <c r="L39" i="1"/>
  <c r="L60" i="1" s="1"/>
  <c r="J39" i="1"/>
  <c r="J60" i="1" s="1"/>
  <c r="H39" i="1"/>
  <c r="H60" i="1" s="1"/>
  <c r="F39" i="1"/>
  <c r="F60" i="1" s="1"/>
  <c r="D39" i="1"/>
  <c r="D60" i="1" s="1"/>
  <c r="B39" i="1"/>
  <c r="R9" i="1"/>
  <c r="K9" i="1" s="1"/>
  <c r="S9" i="1"/>
  <c r="R10" i="1"/>
  <c r="S10" i="1" s="1"/>
  <c r="R11" i="1"/>
  <c r="R12" i="1"/>
  <c r="S12" i="1" s="1"/>
  <c r="R13" i="1"/>
  <c r="R14" i="1"/>
  <c r="I14" i="1" s="1"/>
  <c r="R15" i="1"/>
  <c r="M15" i="1" s="1"/>
  <c r="C15" i="1"/>
  <c r="R16" i="1"/>
  <c r="M16" i="1" s="1"/>
  <c r="P18" i="1"/>
  <c r="N18" i="1"/>
  <c r="L18" i="1"/>
  <c r="J18" i="1"/>
  <c r="H18" i="1"/>
  <c r="F18" i="1"/>
  <c r="D18" i="1"/>
  <c r="B18" i="1"/>
  <c r="D80" i="1"/>
  <c r="H78" i="1"/>
  <c r="C11" i="1"/>
  <c r="G30" i="1"/>
  <c r="H77" i="1" l="1"/>
  <c r="G37" i="1"/>
  <c r="D77" i="1"/>
  <c r="C36" i="1"/>
  <c r="Q36" i="1"/>
  <c r="G36" i="1"/>
  <c r="M36" i="1"/>
  <c r="E36" i="1"/>
  <c r="I36" i="1"/>
  <c r="S36" i="1"/>
  <c r="K36" i="1"/>
  <c r="K37" i="1"/>
  <c r="Q37" i="1"/>
  <c r="I37" i="1"/>
  <c r="M37" i="1"/>
  <c r="D75" i="1"/>
  <c r="I30" i="1"/>
  <c r="M30" i="1"/>
  <c r="E30" i="1"/>
  <c r="B77" i="1"/>
  <c r="J77" i="1" s="1"/>
  <c r="C77" i="1" s="1"/>
  <c r="R55" i="1"/>
  <c r="K55" i="1" s="1"/>
  <c r="Q31" i="1"/>
  <c r="G31" i="1"/>
  <c r="E37" i="1"/>
  <c r="S37" i="1"/>
  <c r="C37" i="1"/>
  <c r="M35" i="1"/>
  <c r="E31" i="1"/>
  <c r="E32" i="1"/>
  <c r="S30" i="1"/>
  <c r="C31" i="1"/>
  <c r="O35" i="1"/>
  <c r="I35" i="1"/>
  <c r="G35" i="1"/>
  <c r="S35" i="1"/>
  <c r="Q35" i="1"/>
  <c r="E35" i="1"/>
  <c r="K35" i="1"/>
  <c r="R53" i="1"/>
  <c r="G53" i="1" s="1"/>
  <c r="C32" i="1"/>
  <c r="G32" i="1"/>
  <c r="O30" i="1"/>
  <c r="K31" i="1"/>
  <c r="B74" i="1"/>
  <c r="K30" i="1"/>
  <c r="Q32" i="1"/>
  <c r="B60" i="1"/>
  <c r="O32" i="1"/>
  <c r="C30" i="1"/>
  <c r="M31" i="1"/>
  <c r="M32" i="1"/>
  <c r="S31" i="1"/>
  <c r="R39" i="1"/>
  <c r="C39" i="1" s="1"/>
  <c r="S32" i="1"/>
  <c r="I31" i="1"/>
  <c r="H75" i="1"/>
  <c r="H82" i="1" s="1"/>
  <c r="S14" i="1"/>
  <c r="F80" i="1"/>
  <c r="K11" i="1"/>
  <c r="G11" i="1"/>
  <c r="C14" i="1"/>
  <c r="E14" i="1"/>
  <c r="R54" i="1"/>
  <c r="S54" i="1" s="1"/>
  <c r="G12" i="1"/>
  <c r="I11" i="1"/>
  <c r="E11" i="1"/>
  <c r="Q11" i="1"/>
  <c r="B79" i="1"/>
  <c r="B76" i="1"/>
  <c r="Q13" i="1"/>
  <c r="Q12" i="1"/>
  <c r="B73" i="1"/>
  <c r="J73" i="1" s="1"/>
  <c r="B78" i="1"/>
  <c r="J78" i="1" s="1"/>
  <c r="B75" i="1"/>
  <c r="B80" i="1"/>
  <c r="E54" i="1"/>
  <c r="I12" i="1"/>
  <c r="E13" i="1"/>
  <c r="I13" i="1"/>
  <c r="M13" i="1"/>
  <c r="S13" i="1"/>
  <c r="F76" i="1"/>
  <c r="C13" i="1"/>
  <c r="Q9" i="1"/>
  <c r="R56" i="1"/>
  <c r="S56" i="1" s="1"/>
  <c r="Q14" i="1"/>
  <c r="R51" i="1"/>
  <c r="Q51" i="1" s="1"/>
  <c r="O13" i="1"/>
  <c r="K15" i="1"/>
  <c r="M11" i="1"/>
  <c r="D76" i="1"/>
  <c r="D82" i="1" s="1"/>
  <c r="S15" i="1"/>
  <c r="G13" i="1"/>
  <c r="R52" i="1"/>
  <c r="I52" i="1" s="1"/>
  <c r="J79" i="1"/>
  <c r="E16" i="1"/>
  <c r="R18" i="1"/>
  <c r="O9" i="1"/>
  <c r="I15" i="1"/>
  <c r="M14" i="1"/>
  <c r="K14" i="1"/>
  <c r="R58" i="1"/>
  <c r="E15" i="1"/>
  <c r="O16" i="1"/>
  <c r="O14" i="1"/>
  <c r="M9" i="1"/>
  <c r="K13" i="1"/>
  <c r="I9" i="1"/>
  <c r="K16" i="1"/>
  <c r="Q16" i="1"/>
  <c r="G15" i="1"/>
  <c r="G14" i="1"/>
  <c r="R57" i="1"/>
  <c r="C57" i="1" s="1"/>
  <c r="O15" i="1"/>
  <c r="E12" i="1"/>
  <c r="M12" i="1"/>
  <c r="S11" i="1"/>
  <c r="G10" i="1"/>
  <c r="M10" i="1"/>
  <c r="O11" i="1"/>
  <c r="Q10" i="1"/>
  <c r="E9" i="1"/>
  <c r="C10" i="1"/>
  <c r="I10" i="1"/>
  <c r="K10" i="1"/>
  <c r="I16" i="1"/>
  <c r="G16" i="1"/>
  <c r="O10" i="1"/>
  <c r="K12" i="1"/>
  <c r="C12" i="1"/>
  <c r="C16" i="1"/>
  <c r="C9" i="1"/>
  <c r="S16" i="1"/>
  <c r="G9" i="1"/>
  <c r="E10" i="1"/>
  <c r="Q15" i="1"/>
  <c r="O12" i="1"/>
  <c r="C53" i="1" l="1"/>
  <c r="M54" i="1"/>
  <c r="C55" i="1"/>
  <c r="E55" i="1"/>
  <c r="S55" i="1"/>
  <c r="M55" i="1"/>
  <c r="G55" i="1"/>
  <c r="I55" i="1"/>
  <c r="O55" i="1"/>
  <c r="Q55" i="1"/>
  <c r="J74" i="1"/>
  <c r="G74" i="1" s="1"/>
  <c r="B82" i="1"/>
  <c r="J75" i="1"/>
  <c r="C75" i="1" s="1"/>
  <c r="J80" i="1"/>
  <c r="C80" i="1" s="1"/>
  <c r="F82" i="1"/>
  <c r="E53" i="1"/>
  <c r="M53" i="1"/>
  <c r="K53" i="1"/>
  <c r="O53" i="1"/>
  <c r="I53" i="1"/>
  <c r="Q53" i="1"/>
  <c r="S53" i="1"/>
  <c r="M39" i="1"/>
  <c r="O39" i="1"/>
  <c r="S39" i="1"/>
  <c r="G39" i="1"/>
  <c r="K39" i="1"/>
  <c r="I39" i="1"/>
  <c r="Q39" i="1"/>
  <c r="E39" i="1"/>
  <c r="O54" i="1"/>
  <c r="Q54" i="1"/>
  <c r="Q52" i="1"/>
  <c r="C78" i="1"/>
  <c r="G54" i="1"/>
  <c r="I54" i="1"/>
  <c r="O56" i="1"/>
  <c r="K52" i="1"/>
  <c r="C54" i="1"/>
  <c r="S52" i="1"/>
  <c r="K54" i="1"/>
  <c r="M52" i="1"/>
  <c r="M56" i="1"/>
  <c r="G77" i="1"/>
  <c r="E77" i="1"/>
  <c r="E56" i="1"/>
  <c r="G52" i="1"/>
  <c r="I77" i="1"/>
  <c r="C52" i="1"/>
  <c r="S51" i="1"/>
  <c r="Q56" i="1"/>
  <c r="I51" i="1"/>
  <c r="K56" i="1"/>
  <c r="K51" i="1"/>
  <c r="I56" i="1"/>
  <c r="M51" i="1"/>
  <c r="E52" i="1"/>
  <c r="C56" i="1"/>
  <c r="O52" i="1"/>
  <c r="G56" i="1"/>
  <c r="C51" i="1"/>
  <c r="G51" i="1"/>
  <c r="O51" i="1"/>
  <c r="E51" i="1"/>
  <c r="J76" i="1"/>
  <c r="Q58" i="1"/>
  <c r="S58" i="1"/>
  <c r="O58" i="1"/>
  <c r="I58" i="1"/>
  <c r="E58" i="1"/>
  <c r="G58" i="1"/>
  <c r="M58" i="1"/>
  <c r="K58" i="1"/>
  <c r="I73" i="1"/>
  <c r="E73" i="1"/>
  <c r="G73" i="1"/>
  <c r="C73" i="1"/>
  <c r="G78" i="1"/>
  <c r="E78" i="1"/>
  <c r="I78" i="1"/>
  <c r="M57" i="1"/>
  <c r="E57" i="1"/>
  <c r="I57" i="1"/>
  <c r="K57" i="1"/>
  <c r="G57" i="1"/>
  <c r="Q57" i="1"/>
  <c r="S57" i="1"/>
  <c r="O57" i="1"/>
  <c r="E79" i="1"/>
  <c r="G79" i="1"/>
  <c r="I79" i="1"/>
  <c r="C58" i="1"/>
  <c r="C79" i="1"/>
  <c r="C18" i="1"/>
  <c r="S18" i="1"/>
  <c r="I18" i="1"/>
  <c r="E18" i="1"/>
  <c r="Q18" i="1"/>
  <c r="M18" i="1"/>
  <c r="G18" i="1"/>
  <c r="R60" i="1"/>
  <c r="K18" i="1"/>
  <c r="O18" i="1"/>
  <c r="C74" i="1" l="1"/>
  <c r="J82" i="1"/>
  <c r="E82" i="1" s="1"/>
  <c r="I75" i="1"/>
  <c r="E75" i="1"/>
  <c r="G75" i="1"/>
  <c r="E80" i="1"/>
  <c r="I80" i="1"/>
  <c r="G80" i="1"/>
  <c r="I74" i="1"/>
  <c r="E74" i="1"/>
  <c r="E76" i="1"/>
  <c r="G76" i="1"/>
  <c r="I76" i="1"/>
  <c r="C76" i="1"/>
  <c r="O60" i="1"/>
  <c r="I60" i="1"/>
  <c r="K60" i="1"/>
  <c r="G60" i="1"/>
  <c r="S60" i="1"/>
  <c r="M60" i="1"/>
  <c r="E60" i="1"/>
  <c r="Q60" i="1"/>
  <c r="C60" i="1"/>
  <c r="I82" i="1" l="1"/>
  <c r="G82" i="1"/>
  <c r="C82" i="1"/>
</calcChain>
</file>

<file path=xl/sharedStrings.xml><?xml version="1.0" encoding="utf-8"?>
<sst xmlns="http://schemas.openxmlformats.org/spreadsheetml/2006/main" count="184" uniqueCount="30">
  <si>
    <t>Airport</t>
  </si>
  <si>
    <t>Total</t>
  </si>
  <si>
    <t>000's</t>
  </si>
  <si>
    <t>%</t>
  </si>
  <si>
    <t>UK</t>
  </si>
  <si>
    <t>Foreign</t>
  </si>
  <si>
    <t>International Business</t>
  </si>
  <si>
    <t>International Leisure</t>
  </si>
  <si>
    <t>Domestic Business</t>
  </si>
  <si>
    <t>Domestic Leisure</t>
  </si>
  <si>
    <t xml:space="preserve"> </t>
  </si>
  <si>
    <t>Business</t>
  </si>
  <si>
    <t>Leisure</t>
  </si>
  <si>
    <t>Gatwick</t>
  </si>
  <si>
    <t>Heathrow</t>
  </si>
  <si>
    <t>Luton</t>
  </si>
  <si>
    <t>Manchester</t>
  </si>
  <si>
    <t>Stansted</t>
  </si>
  <si>
    <t>Table 3.1</t>
  </si>
  <si>
    <t>Table 3.2</t>
  </si>
  <si>
    <t>Table 3.3</t>
  </si>
  <si>
    <t>Table 3.4</t>
  </si>
  <si>
    <t>Birmingham</t>
  </si>
  <si>
    <t>East Midlands</t>
  </si>
  <si>
    <r>
      <t>Note: Excludes</t>
    </r>
    <r>
      <rPr>
        <sz val="8"/>
        <rFont val="Arial"/>
        <family val="2"/>
      </rPr>
      <t xml:space="preserve"> interviews where passengers may not have answered all relevant core questions</t>
    </r>
  </si>
  <si>
    <t>London City</t>
  </si>
  <si>
    <t>Characteristics of scheduled terminating passengers at the 2024 survey airports.</t>
  </si>
  <si>
    <t>Characteristics of charter terminating passengers at the 2024 survey airports.</t>
  </si>
  <si>
    <t>Characteristics of all terminating passengers at the 2024 survey airports.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</si>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</sst>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,000"/>
    <numFmt numFmtId="166" formatCode="#,##0\ "/>
    <numFmt numFmtId="167" formatCode="0.0\ \ "/>
  </numFmts>
  <fonts count="4" x14ac:knownFonts="1"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164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0" xfId="0" applyNumberFormat="1"/>
    <xf numFmtId="165" fontId="2" fillId="0" borderId="0" xfId="0" applyNumberFormat="1" applyFont="1"/>
    <xf numFmtId="164" fontId="0" fillId="0" borderId="0" xfId="0" applyNumberFormat="1"/>
    <xf numFmtId="165" fontId="0" fillId="0" borderId="0" xfId="0" applyNumberFormat="1" applyBorder="1"/>
    <xf numFmtId="165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3" fillId="0" borderId="0" xfId="0" applyFont="1"/>
    <xf numFmtId="0" fontId="0" fillId="0" borderId="9" xfId="0" applyBorder="1" applyAlignment="1">
      <alignment horizontal="centerContinuous"/>
    </xf>
    <xf numFmtId="166" fontId="0" fillId="0" borderId="2" xfId="0" applyNumberFormat="1" applyBorder="1" applyAlignment="1">
      <alignment horizontal="right"/>
    </xf>
    <xf numFmtId="167" fontId="0" fillId="0" borderId="2" xfId="0" applyNumberFormat="1" applyBorder="1" applyAlignment="1"/>
    <xf numFmtId="166" fontId="0" fillId="0" borderId="4" xfId="0" applyNumberFormat="1" applyBorder="1" applyAlignment="1">
      <alignment horizontal="right"/>
    </xf>
    <xf numFmtId="167" fontId="0" fillId="0" borderId="4" xfId="0" applyNumberFormat="1" applyBorder="1" applyAlignment="1"/>
    <xf numFmtId="167" fontId="0" fillId="0" borderId="10" xfId="0" applyNumberFormat="1" applyBorder="1" applyAlignment="1"/>
    <xf numFmtId="164" fontId="0" fillId="0" borderId="10" xfId="0" applyNumberFormat="1" applyBorder="1" applyAlignment="1">
      <alignment horizontal="center"/>
    </xf>
    <xf numFmtId="167" fontId="0" fillId="0" borderId="5" xfId="0" applyNumberFormat="1" applyBorder="1" applyAlignment="1"/>
    <xf numFmtId="0" fontId="0" fillId="0" borderId="11" xfId="0" applyBorder="1"/>
    <xf numFmtId="0" fontId="0" fillId="0" borderId="10" xfId="0" applyBorder="1"/>
    <xf numFmtId="0" fontId="0" fillId="0" borderId="5" xfId="0" applyBorder="1"/>
    <xf numFmtId="0" fontId="0" fillId="0" borderId="10" xfId="0" applyBorder="1" applyAlignment="1">
      <alignment horizontal="centerContinuous"/>
    </xf>
    <xf numFmtId="0" fontId="0" fillId="0" borderId="11" xfId="0" applyBorder="1" applyAlignment="1"/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0" fillId="0" borderId="16" xfId="0" applyBorder="1" applyAlignment="1">
      <alignment horizontal="center"/>
    </xf>
    <xf numFmtId="0" fontId="0" fillId="0" borderId="14" xfId="0" applyBorder="1"/>
    <xf numFmtId="0" fontId="0" fillId="0" borderId="3" xfId="0" applyBorder="1"/>
    <xf numFmtId="166" fontId="0" fillId="0" borderId="17" xfId="0" applyNumberFormat="1" applyBorder="1" applyAlignment="1">
      <alignment horizontal="right"/>
    </xf>
    <xf numFmtId="166" fontId="0" fillId="0" borderId="18" xfId="0" applyNumberFormat="1" applyBorder="1" applyAlignment="1">
      <alignment horizontal="right"/>
    </xf>
    <xf numFmtId="0" fontId="3" fillId="0" borderId="0" xfId="0" applyFont="1" applyBorder="1"/>
    <xf numFmtId="0" fontId="0" fillId="0" borderId="2" xfId="0" applyFill="1" applyBorder="1"/>
    <xf numFmtId="0" fontId="2" fillId="0" borderId="2" xfId="0" applyFont="1" applyFill="1" applyBorder="1"/>
    <xf numFmtId="1" fontId="0" fillId="0" borderId="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6" fontId="0" fillId="0" borderId="3" xfId="0" applyNumberFormat="1" applyBorder="1" applyAlignment="1">
      <alignment horizontal="right"/>
    </xf>
    <xf numFmtId="166" fontId="0" fillId="0" borderId="19" xfId="0" applyNumberFormat="1" applyBorder="1" applyAlignment="1">
      <alignment horizontal="right"/>
    </xf>
    <xf numFmtId="167" fontId="0" fillId="0" borderId="14" xfId="0" applyNumberFormat="1" applyBorder="1" applyAlignment="1"/>
    <xf numFmtId="167" fontId="0" fillId="0" borderId="16" xfId="0" applyNumberFormat="1" applyBorder="1" applyAlignment="1"/>
    <xf numFmtId="166" fontId="0" fillId="0" borderId="10" xfId="0" applyNumberFormat="1" applyBorder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/>
    <xf numFmtId="3" fontId="0" fillId="0" borderId="0" xfId="0" applyNumberFormat="1"/>
    <xf numFmtId="0" fontId="0" fillId="0" borderId="20" xfId="0" applyBorder="1" applyAlignment="1">
      <alignment horizontal="centerContinuous"/>
    </xf>
    <xf numFmtId="167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5"/>
  <sheetViews>
    <sheetView tabSelected="1" topLeftCell="A46" workbookViewId="0">
      <selection activeCell="E54" sqref="E54"/>
    </sheetView>
  </sheetViews>
  <sheetFormatPr defaultRowHeight="10" x14ac:dyDescent="0.2"/>
  <cols>
    <col min="1" max="1" width="24.33203125" customWidth="1"/>
    <col min="2" max="19" width="8.44140625" customWidth="1"/>
  </cols>
  <sheetData>
    <row r="1" spans="1:81" ht="10.5" x14ac:dyDescent="0.25">
      <c r="A1" s="1" t="s">
        <v>18</v>
      </c>
    </row>
    <row r="2" spans="1:81" s="2" customFormat="1" x14ac:dyDescent="0.2">
      <c r="A2" s="2" t="s">
        <v>26</v>
      </c>
    </row>
    <row r="5" spans="1:81" s="4" customFormat="1" x14ac:dyDescent="0.2">
      <c r="A5" s="3"/>
      <c r="B5" s="14" t="s">
        <v>6</v>
      </c>
      <c r="C5" s="15"/>
      <c r="D5" s="15"/>
      <c r="E5" s="41"/>
      <c r="F5" s="15" t="s">
        <v>7</v>
      </c>
      <c r="G5" s="15"/>
      <c r="H5" s="15"/>
      <c r="I5" s="41"/>
      <c r="J5" s="14" t="s">
        <v>8</v>
      </c>
      <c r="K5" s="15"/>
      <c r="L5" s="15"/>
      <c r="M5" s="63"/>
      <c r="N5" s="15" t="s">
        <v>9</v>
      </c>
      <c r="O5" s="15"/>
      <c r="P5" s="15"/>
      <c r="Q5" s="41"/>
      <c r="R5" s="42"/>
      <c r="S5" s="16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</row>
    <row r="6" spans="1:81" s="4" customFormat="1" x14ac:dyDescent="0.2">
      <c r="A6" s="5" t="s">
        <v>0</v>
      </c>
      <c r="B6" s="6" t="s">
        <v>4</v>
      </c>
      <c r="C6" s="7"/>
      <c r="D6" s="8" t="s">
        <v>5</v>
      </c>
      <c r="E6" s="43"/>
      <c r="F6" s="9" t="s">
        <v>4</v>
      </c>
      <c r="G6" s="7"/>
      <c r="H6" s="9" t="s">
        <v>5</v>
      </c>
      <c r="I6" s="44"/>
      <c r="J6" s="6" t="s">
        <v>4</v>
      </c>
      <c r="K6" s="7"/>
      <c r="L6" s="9" t="s">
        <v>5</v>
      </c>
      <c r="M6" s="43"/>
      <c r="N6" s="9" t="s">
        <v>4</v>
      </c>
      <c r="O6" s="7"/>
      <c r="P6" s="9" t="s">
        <v>5</v>
      </c>
      <c r="Q6" s="44"/>
      <c r="R6" s="9" t="s">
        <v>1</v>
      </c>
      <c r="S6" s="8"/>
    </row>
    <row r="7" spans="1:81" s="4" customFormat="1" x14ac:dyDescent="0.2">
      <c r="A7" s="10"/>
      <c r="B7" s="11" t="s">
        <v>2</v>
      </c>
      <c r="C7" s="12" t="s">
        <v>3</v>
      </c>
      <c r="D7" s="13" t="s">
        <v>2</v>
      </c>
      <c r="E7" s="45" t="s">
        <v>3</v>
      </c>
      <c r="F7" s="13" t="s">
        <v>2</v>
      </c>
      <c r="G7" s="12" t="s">
        <v>3</v>
      </c>
      <c r="H7" s="13" t="s">
        <v>2</v>
      </c>
      <c r="I7" s="45" t="s">
        <v>3</v>
      </c>
      <c r="J7" s="11" t="s">
        <v>2</v>
      </c>
      <c r="K7" s="12" t="s">
        <v>3</v>
      </c>
      <c r="L7" s="13" t="s">
        <v>2</v>
      </c>
      <c r="M7" s="45" t="s">
        <v>3</v>
      </c>
      <c r="N7" s="13" t="s">
        <v>2</v>
      </c>
      <c r="O7" s="12" t="s">
        <v>3</v>
      </c>
      <c r="P7" s="13" t="s">
        <v>2</v>
      </c>
      <c r="Q7" s="45" t="s">
        <v>3</v>
      </c>
      <c r="R7" s="13" t="s">
        <v>2</v>
      </c>
      <c r="S7" s="12" t="s">
        <v>3</v>
      </c>
    </row>
    <row r="8" spans="1:81" s="4" customFormat="1" x14ac:dyDescent="0.2">
      <c r="A8" s="5"/>
      <c r="B8" s="5"/>
      <c r="C8" s="5"/>
      <c r="D8" s="5"/>
      <c r="E8" s="46"/>
      <c r="F8" s="47"/>
      <c r="G8" s="5"/>
      <c r="H8" s="5"/>
      <c r="I8" s="46"/>
      <c r="J8" s="5"/>
      <c r="K8" s="5"/>
      <c r="L8" s="37"/>
      <c r="M8" s="46"/>
      <c r="N8" s="47"/>
      <c r="O8" s="5"/>
      <c r="P8" s="5"/>
      <c r="Q8" s="46"/>
      <c r="R8" s="47"/>
      <c r="S8" s="5"/>
    </row>
    <row r="9" spans="1:81" s="4" customFormat="1" x14ac:dyDescent="0.2">
      <c r="A9" s="51" t="s">
        <v>22</v>
      </c>
      <c r="B9" s="29">
        <v>584.81531135935393</v>
      </c>
      <c r="C9" s="30">
        <f t="shared" ref="C9:C16" si="0">B9/$R9*100</f>
        <v>5.3484330203757775</v>
      </c>
      <c r="D9" s="29">
        <v>356.1382940630636</v>
      </c>
      <c r="E9" s="30">
        <f t="shared" ref="E9:E16" si="1">D9/$R9*100</f>
        <v>3.2570655637583821</v>
      </c>
      <c r="F9" s="48">
        <v>7651.2050976357923</v>
      </c>
      <c r="G9" s="30">
        <f t="shared" ref="G9:G16" si="2">F9/$R9*100</f>
        <v>69.974156276351763</v>
      </c>
      <c r="H9" s="62">
        <v>1239.808387944001</v>
      </c>
      <c r="I9" s="57">
        <f t="shared" ref="I9:I16" si="3">H9/$R9*100</f>
        <v>11.338677343459565</v>
      </c>
      <c r="J9" s="62">
        <v>473.83708519560298</v>
      </c>
      <c r="K9" s="30">
        <f t="shared" ref="K9:K16" si="4">J9/$R9*100</f>
        <v>4.333480781903674</v>
      </c>
      <c r="L9" s="62">
        <v>5.2592470399935198</v>
      </c>
      <c r="M9" s="57">
        <f t="shared" ref="M9:M16" si="5">L9/$R9*100</f>
        <v>4.8098485085200732E-2</v>
      </c>
      <c r="N9" s="62">
        <v>588.50266110662096</v>
      </c>
      <c r="O9" s="30">
        <f t="shared" ref="O9:O16" si="6">N9/$R9*100</f>
        <v>5.3821557064321945</v>
      </c>
      <c r="P9" s="29">
        <v>34.763823712739203</v>
      </c>
      <c r="Q9" s="30">
        <f t="shared" ref="Q9:Q16" si="7">P9/$R9*100</f>
        <v>0.31793282263344574</v>
      </c>
      <c r="R9" s="48">
        <f t="shared" ref="R9:R16" si="8">B9+D9+F9+H9+J9+L9+N9+P9</f>
        <v>10934.329908057167</v>
      </c>
      <c r="S9" s="53">
        <f t="shared" ref="S9:S16" si="9">R9/$R9*100</f>
        <v>100</v>
      </c>
      <c r="T9" s="23"/>
    </row>
    <row r="10" spans="1:81" s="4" customFormat="1" x14ac:dyDescent="0.2">
      <c r="A10" s="52" t="s">
        <v>23</v>
      </c>
      <c r="B10" s="29">
        <v>47.337831023128004</v>
      </c>
      <c r="C10" s="30">
        <f t="shared" si="0"/>
        <v>1.4449526155265557</v>
      </c>
      <c r="D10" s="29">
        <v>21.094482647358838</v>
      </c>
      <c r="E10" s="30">
        <f t="shared" si="1"/>
        <v>0.64389363043669501</v>
      </c>
      <c r="F10" s="48">
        <v>2803.8547365423901</v>
      </c>
      <c r="G10" s="30">
        <f t="shared" si="2"/>
        <v>85.585611920918481</v>
      </c>
      <c r="H10" s="62">
        <v>280.76477697153001</v>
      </c>
      <c r="I10" s="57">
        <f t="shared" si="3"/>
        <v>8.5701391480005125</v>
      </c>
      <c r="J10" s="62">
        <v>23.66511964827513</v>
      </c>
      <c r="K10" s="30">
        <f t="shared" si="4"/>
        <v>0.72236044181697467</v>
      </c>
      <c r="L10" s="62">
        <v>0</v>
      </c>
      <c r="M10" s="57">
        <f t="shared" si="5"/>
        <v>0</v>
      </c>
      <c r="N10" s="62">
        <v>96.549727244541003</v>
      </c>
      <c r="O10" s="30">
        <f t="shared" si="6"/>
        <v>2.9471096984188887</v>
      </c>
      <c r="P10" s="29">
        <v>2.8152205444632199</v>
      </c>
      <c r="Q10" s="30">
        <f t="shared" si="7"/>
        <v>8.5932544881888992E-2</v>
      </c>
      <c r="R10" s="48">
        <f t="shared" si="8"/>
        <v>3276.0818946216864</v>
      </c>
      <c r="S10" s="53">
        <f t="shared" si="9"/>
        <v>100</v>
      </c>
      <c r="T10" s="23"/>
    </row>
    <row r="11" spans="1:81" s="4" customFormat="1" x14ac:dyDescent="0.2">
      <c r="A11" s="51" t="s">
        <v>13</v>
      </c>
      <c r="B11" s="29">
        <v>2392.0713619092421</v>
      </c>
      <c r="C11" s="30">
        <f t="shared" si="0"/>
        <v>6.4274690472725977</v>
      </c>
      <c r="D11" s="29">
        <v>781.66284095208607</v>
      </c>
      <c r="E11" s="30">
        <f t="shared" si="1"/>
        <v>2.1003193281042747</v>
      </c>
      <c r="F11" s="48">
        <v>24985.582549801999</v>
      </c>
      <c r="G11" s="30">
        <f t="shared" si="2"/>
        <v>67.135981402640041</v>
      </c>
      <c r="H11" s="62">
        <v>6672.38669343744</v>
      </c>
      <c r="I11" s="57">
        <f t="shared" si="3"/>
        <v>17.928628562850488</v>
      </c>
      <c r="J11" s="62">
        <v>694.77731244747702</v>
      </c>
      <c r="K11" s="30">
        <f t="shared" si="4"/>
        <v>1.8668588828968362</v>
      </c>
      <c r="L11" s="62">
        <v>14.94853298558615</v>
      </c>
      <c r="M11" s="57">
        <f t="shared" si="5"/>
        <v>4.0166541265015093E-2</v>
      </c>
      <c r="N11" s="62">
        <v>1605.7900495634799</v>
      </c>
      <c r="O11" s="30">
        <f t="shared" si="6"/>
        <v>4.3147399380885174</v>
      </c>
      <c r="P11" s="29">
        <v>69.161544070581996</v>
      </c>
      <c r="Q11" s="30">
        <f t="shared" si="7"/>
        <v>0.18583629688222972</v>
      </c>
      <c r="R11" s="48">
        <f t="shared" si="8"/>
        <v>37216.380885167891</v>
      </c>
      <c r="S11" s="53">
        <f t="shared" si="9"/>
        <v>100</v>
      </c>
      <c r="T11" s="23"/>
    </row>
    <row r="12" spans="1:81" s="4" customFormat="1" x14ac:dyDescent="0.2">
      <c r="A12" s="51" t="s">
        <v>14</v>
      </c>
      <c r="B12" s="29">
        <v>5782.4756927396484</v>
      </c>
      <c r="C12" s="30">
        <f t="shared" si="0"/>
        <v>9.4171470241755006</v>
      </c>
      <c r="D12" s="29">
        <v>4900.3066522646604</v>
      </c>
      <c r="E12" s="30">
        <f t="shared" si="1"/>
        <v>7.9804759518250306</v>
      </c>
      <c r="F12" s="48">
        <v>28525.412929525381</v>
      </c>
      <c r="G12" s="30">
        <f t="shared" si="2"/>
        <v>46.455535960132224</v>
      </c>
      <c r="H12" s="62">
        <v>20042.951453122128</v>
      </c>
      <c r="I12" s="57">
        <f t="shared" si="3"/>
        <v>32.641282153498757</v>
      </c>
      <c r="J12" s="62">
        <v>872.04805740726306</v>
      </c>
      <c r="K12" s="30">
        <f t="shared" si="4"/>
        <v>1.4201883769372172</v>
      </c>
      <c r="L12" s="62">
        <v>34.70237814727021</v>
      </c>
      <c r="M12" s="57">
        <f t="shared" si="5"/>
        <v>5.6515135465540871E-2</v>
      </c>
      <c r="N12" s="62">
        <v>1111.003281261359</v>
      </c>
      <c r="O12" s="30">
        <f t="shared" si="6"/>
        <v>1.8093428835535077</v>
      </c>
      <c r="P12" s="29">
        <v>134.78878216324796</v>
      </c>
      <c r="Q12" s="30">
        <f t="shared" si="7"/>
        <v>0.21951251441222802</v>
      </c>
      <c r="R12" s="48">
        <f t="shared" si="8"/>
        <v>61403.689226630951</v>
      </c>
      <c r="S12" s="53">
        <f t="shared" si="9"/>
        <v>100</v>
      </c>
      <c r="T12" s="23"/>
    </row>
    <row r="13" spans="1:81" s="4" customFormat="1" x14ac:dyDescent="0.2">
      <c r="A13" s="51" t="s">
        <v>25</v>
      </c>
      <c r="B13" s="29">
        <v>571.71138669572599</v>
      </c>
      <c r="C13" s="30">
        <f t="shared" si="0"/>
        <v>16.262272084312638</v>
      </c>
      <c r="D13" s="29">
        <v>501.30650698101596</v>
      </c>
      <c r="E13" s="30">
        <f t="shared" si="1"/>
        <v>14.259612461594163</v>
      </c>
      <c r="F13" s="48">
        <v>988.65263555717706</v>
      </c>
      <c r="G13" s="30">
        <f t="shared" si="2"/>
        <v>28.122123383315483</v>
      </c>
      <c r="H13" s="62">
        <v>749.18586107680994</v>
      </c>
      <c r="I13" s="57">
        <f t="shared" si="3"/>
        <v>21.310515407025409</v>
      </c>
      <c r="J13" s="62">
        <v>356.20104601698</v>
      </c>
      <c r="K13" s="30">
        <f t="shared" si="4"/>
        <v>10.132102424134208</v>
      </c>
      <c r="L13" s="62">
        <v>13.231155958464461</v>
      </c>
      <c r="M13" s="57">
        <f t="shared" si="5"/>
        <v>0.37635888176045657</v>
      </c>
      <c r="N13" s="62">
        <v>301.29818687709002</v>
      </c>
      <c r="O13" s="30">
        <f t="shared" si="6"/>
        <v>8.57039619557737</v>
      </c>
      <c r="P13" s="29">
        <v>33.982163058691299</v>
      </c>
      <c r="Q13" s="30">
        <f t="shared" si="7"/>
        <v>0.96661916228027256</v>
      </c>
      <c r="R13" s="48">
        <f t="shared" si="8"/>
        <v>3515.5689422219548</v>
      </c>
      <c r="S13" s="53">
        <f t="shared" si="9"/>
        <v>100</v>
      </c>
      <c r="T13" s="23"/>
    </row>
    <row r="14" spans="1:81" s="4" customFormat="1" x14ac:dyDescent="0.2">
      <c r="A14" s="51" t="s">
        <v>15</v>
      </c>
      <c r="B14" s="29">
        <v>857.958938262728</v>
      </c>
      <c r="C14" s="30">
        <f t="shared" si="0"/>
        <v>5.3352857901017456</v>
      </c>
      <c r="D14" s="29">
        <v>369.44214432783428</v>
      </c>
      <c r="E14" s="30">
        <f t="shared" si="1"/>
        <v>2.2974053127626721</v>
      </c>
      <c r="F14" s="48">
        <v>11366.744698420813</v>
      </c>
      <c r="G14" s="30">
        <f t="shared" si="2"/>
        <v>70.685004566766324</v>
      </c>
      <c r="H14" s="62">
        <v>2265.339910299906</v>
      </c>
      <c r="I14" s="57">
        <f t="shared" si="3"/>
        <v>14.087196128111612</v>
      </c>
      <c r="J14" s="62">
        <v>354.85567658285612</v>
      </c>
      <c r="K14" s="30">
        <f t="shared" si="4"/>
        <v>2.2066982047451922</v>
      </c>
      <c r="L14" s="62">
        <v>1.9685007816187401</v>
      </c>
      <c r="M14" s="57">
        <f t="shared" si="5"/>
        <v>1.2241278433722101E-2</v>
      </c>
      <c r="N14" s="62">
        <v>813.4897659646349</v>
      </c>
      <c r="O14" s="30">
        <f t="shared" si="6"/>
        <v>5.0587507107656426</v>
      </c>
      <c r="P14" s="29">
        <v>51.043491972444002</v>
      </c>
      <c r="Q14" s="30">
        <f t="shared" si="7"/>
        <v>0.31741800831307199</v>
      </c>
      <c r="R14" s="48">
        <f t="shared" si="8"/>
        <v>16080.843126612837</v>
      </c>
      <c r="S14" s="53">
        <f t="shared" si="9"/>
        <v>100</v>
      </c>
      <c r="T14" s="23"/>
    </row>
    <row r="15" spans="1:81" s="4" customFormat="1" x14ac:dyDescent="0.2">
      <c r="A15" s="51" t="s">
        <v>16</v>
      </c>
      <c r="B15" s="29">
        <v>1516.3045704777878</v>
      </c>
      <c r="C15" s="30">
        <f t="shared" si="0"/>
        <v>5.5281456223733327</v>
      </c>
      <c r="D15" s="29">
        <v>738.75007706049098</v>
      </c>
      <c r="E15" s="30">
        <f t="shared" si="1"/>
        <v>2.693336209652835</v>
      </c>
      <c r="F15" s="48">
        <v>20094.586785225001</v>
      </c>
      <c r="G15" s="30">
        <f t="shared" si="2"/>
        <v>73.260876563301153</v>
      </c>
      <c r="H15" s="62">
        <v>3330.5268673314404</v>
      </c>
      <c r="I15" s="57">
        <f t="shared" si="3"/>
        <v>12.142440166907601</v>
      </c>
      <c r="J15" s="62">
        <v>383.01748897077101</v>
      </c>
      <c r="K15" s="30">
        <f t="shared" si="4"/>
        <v>1.3964057724095682</v>
      </c>
      <c r="L15" s="62">
        <v>29.70787170094361</v>
      </c>
      <c r="M15" s="57">
        <f t="shared" si="5"/>
        <v>0.10830900604741386</v>
      </c>
      <c r="N15" s="62">
        <v>1161.5550743236399</v>
      </c>
      <c r="O15" s="30">
        <f t="shared" si="6"/>
        <v>4.234799343277337</v>
      </c>
      <c r="P15" s="29">
        <v>174.3614673953488</v>
      </c>
      <c r="Q15" s="30">
        <f t="shared" si="7"/>
        <v>0.63568731603075246</v>
      </c>
      <c r="R15" s="48">
        <f t="shared" si="8"/>
        <v>27428.810202485423</v>
      </c>
      <c r="S15" s="53">
        <f t="shared" si="9"/>
        <v>100</v>
      </c>
      <c r="T15" s="23"/>
    </row>
    <row r="16" spans="1:81" s="4" customFormat="1" x14ac:dyDescent="0.2">
      <c r="A16" s="5" t="s">
        <v>17</v>
      </c>
      <c r="B16" s="29">
        <v>1292.2569447203421</v>
      </c>
      <c r="C16" s="30">
        <f t="shared" si="0"/>
        <v>4.6167191291760235</v>
      </c>
      <c r="D16" s="29">
        <v>816.254502524744</v>
      </c>
      <c r="E16" s="30">
        <f t="shared" si="1"/>
        <v>2.916152079103409</v>
      </c>
      <c r="F16" s="48">
        <v>17817.867455546584</v>
      </c>
      <c r="G16" s="30">
        <f t="shared" si="2"/>
        <v>63.656140413272681</v>
      </c>
      <c r="H16" s="62">
        <v>6657.6965384265241</v>
      </c>
      <c r="I16" s="57">
        <f t="shared" si="3"/>
        <v>23.785296794713283</v>
      </c>
      <c r="J16" s="62">
        <v>351.20192312635402</v>
      </c>
      <c r="K16" s="30">
        <f t="shared" si="4"/>
        <v>1.2547045255397979</v>
      </c>
      <c r="L16" s="62">
        <v>3.00491308336687</v>
      </c>
      <c r="M16" s="57">
        <f t="shared" si="5"/>
        <v>1.0735357058958089E-2</v>
      </c>
      <c r="N16" s="62">
        <v>922.15568704181396</v>
      </c>
      <c r="O16" s="30">
        <f t="shared" si="6"/>
        <v>3.2944948122261652</v>
      </c>
      <c r="P16" s="29">
        <v>130.3691122211055</v>
      </c>
      <c r="Q16" s="30">
        <f t="shared" si="7"/>
        <v>0.46575688890967892</v>
      </c>
      <c r="R16" s="48">
        <f t="shared" si="8"/>
        <v>27990.807076690839</v>
      </c>
      <c r="S16" s="53">
        <f t="shared" si="9"/>
        <v>100</v>
      </c>
      <c r="T16" s="23"/>
    </row>
    <row r="17" spans="1:81" s="4" customFormat="1" x14ac:dyDescent="0.2">
      <c r="A17" s="5"/>
      <c r="B17" s="29"/>
      <c r="C17" s="30"/>
      <c r="D17" s="29"/>
      <c r="E17" s="30"/>
      <c r="F17" s="55"/>
      <c r="G17" s="30"/>
      <c r="H17" s="29"/>
      <c r="I17" s="57"/>
      <c r="J17" s="55"/>
      <c r="K17" s="30"/>
      <c r="L17" s="59"/>
      <c r="M17" s="57"/>
      <c r="N17" s="55"/>
      <c r="O17" s="30"/>
      <c r="P17" s="29"/>
      <c r="Q17" s="30"/>
      <c r="R17" s="48"/>
      <c r="S17" s="53"/>
      <c r="T17" s="23"/>
    </row>
    <row r="18" spans="1:81" s="4" customFormat="1" x14ac:dyDescent="0.2">
      <c r="A18" s="10" t="s">
        <v>1</v>
      </c>
      <c r="B18" s="31">
        <f>SUM(B9:B16)</f>
        <v>13044.932037187955</v>
      </c>
      <c r="C18" s="32">
        <f>B18/$R18*100</f>
        <v>6.9444633011893009</v>
      </c>
      <c r="D18" s="31">
        <f>SUM(D9:D16)</f>
        <v>8484.9555008212556</v>
      </c>
      <c r="E18" s="32">
        <f>D18/$R18*100</f>
        <v>4.5169619833741494</v>
      </c>
      <c r="F18" s="31">
        <f>SUM(F9:F16)</f>
        <v>114233.90688825514</v>
      </c>
      <c r="G18" s="32">
        <f>F18/$R18*100</f>
        <v>60.812365436284054</v>
      </c>
      <c r="H18" s="31">
        <f>SUM(H9:H16)</f>
        <v>41238.660488609778</v>
      </c>
      <c r="I18" s="58">
        <f>H18/$R18*100</f>
        <v>21.953381093665683</v>
      </c>
      <c r="J18" s="56">
        <f>SUM(J9:J16)</f>
        <v>3509.6037093955792</v>
      </c>
      <c r="K18" s="32">
        <f>J18/$R18*100</f>
        <v>1.8683358481390202</v>
      </c>
      <c r="L18" s="60">
        <f>SUM(L9:L16)</f>
        <v>102.82259969724356</v>
      </c>
      <c r="M18" s="58">
        <f>L18/$R18*100</f>
        <v>5.4737561536910118E-2</v>
      </c>
      <c r="N18" s="56">
        <f>SUM(N9:N16)</f>
        <v>6600.3444333831794</v>
      </c>
      <c r="O18" s="32">
        <f>N18/$R18*100</f>
        <v>3.5136901872828177</v>
      </c>
      <c r="P18" s="31">
        <f>SUM(P9:P16)</f>
        <v>631.28560513862203</v>
      </c>
      <c r="Q18" s="32">
        <f>P18/$R18*100</f>
        <v>0.33606458852807247</v>
      </c>
      <c r="R18" s="31">
        <f>SUM(R9:R16)</f>
        <v>187846.51126248873</v>
      </c>
      <c r="S18" s="54">
        <f>R18/$R18*100</f>
        <v>100</v>
      </c>
      <c r="T18" s="23"/>
    </row>
    <row r="19" spans="1:81" s="4" customFormat="1" x14ac:dyDescent="0.2">
      <c r="B19" s="24"/>
      <c r="C19" s="25"/>
      <c r="D19" s="24"/>
      <c r="E19" s="25"/>
      <c r="F19" s="24"/>
      <c r="G19" s="25"/>
      <c r="H19" s="24"/>
      <c r="I19" s="25"/>
      <c r="J19" s="24"/>
      <c r="K19" s="25"/>
      <c r="L19" s="24"/>
      <c r="M19" s="25"/>
      <c r="N19" s="24"/>
      <c r="O19" s="25"/>
      <c r="P19" s="24"/>
      <c r="Q19" s="25"/>
      <c r="R19" s="24"/>
      <c r="S19" s="26"/>
      <c r="T19" s="23"/>
    </row>
    <row r="20" spans="1:81" s="4" customFormat="1" x14ac:dyDescent="0.2">
      <c r="A20" s="50" t="s">
        <v>24</v>
      </c>
      <c r="B20" s="24"/>
      <c r="C20" s="25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5"/>
      <c r="P20" s="24"/>
      <c r="Q20" s="25"/>
      <c r="R20" s="24"/>
      <c r="S20" s="26"/>
      <c r="T20" s="23"/>
    </row>
    <row r="21" spans="1:81" x14ac:dyDescent="0.2">
      <c r="A21" s="27"/>
      <c r="T21" s="23"/>
    </row>
    <row r="22" spans="1:81" ht="10.5" x14ac:dyDescent="0.25">
      <c r="A22" s="1" t="s">
        <v>19</v>
      </c>
      <c r="T22" s="23"/>
    </row>
    <row r="23" spans="1:81" s="2" customFormat="1" x14ac:dyDescent="0.2">
      <c r="A23" s="2" t="s">
        <v>27</v>
      </c>
      <c r="T23" s="23"/>
    </row>
    <row r="24" spans="1:81" x14ac:dyDescent="0.2">
      <c r="T24" s="23"/>
    </row>
    <row r="25" spans="1:81" x14ac:dyDescent="0.2">
      <c r="T25" s="23"/>
    </row>
    <row r="26" spans="1:81" s="4" customFormat="1" x14ac:dyDescent="0.2">
      <c r="A26" s="3"/>
      <c r="B26" s="14" t="s">
        <v>6</v>
      </c>
      <c r="C26" s="15"/>
      <c r="D26" s="15"/>
      <c r="E26" s="41"/>
      <c r="F26" s="15" t="s">
        <v>7</v>
      </c>
      <c r="G26" s="15"/>
      <c r="H26" s="15"/>
      <c r="I26" s="41"/>
      <c r="J26" s="14" t="s">
        <v>8</v>
      </c>
      <c r="K26" s="15"/>
      <c r="L26" s="15"/>
      <c r="M26" s="41"/>
      <c r="N26" s="15" t="s">
        <v>9</v>
      </c>
      <c r="O26" s="15"/>
      <c r="P26" s="15"/>
      <c r="Q26" s="41"/>
      <c r="R26" s="42"/>
      <c r="S26" s="16"/>
      <c r="T26" s="23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</row>
    <row r="27" spans="1:81" s="4" customFormat="1" x14ac:dyDescent="0.2">
      <c r="A27" s="5" t="s">
        <v>0</v>
      </c>
      <c r="B27" s="6" t="s">
        <v>4</v>
      </c>
      <c r="C27" s="7"/>
      <c r="D27" s="8" t="s">
        <v>5</v>
      </c>
      <c r="E27" s="43"/>
      <c r="F27" s="9" t="s">
        <v>4</v>
      </c>
      <c r="G27" s="7"/>
      <c r="H27" s="9" t="s">
        <v>5</v>
      </c>
      <c r="I27" s="44"/>
      <c r="J27" s="6" t="s">
        <v>4</v>
      </c>
      <c r="K27" s="7"/>
      <c r="L27" s="8" t="s">
        <v>5</v>
      </c>
      <c r="M27" s="43"/>
      <c r="N27" s="9" t="s">
        <v>4</v>
      </c>
      <c r="O27" s="7"/>
      <c r="P27" s="9" t="s">
        <v>5</v>
      </c>
      <c r="Q27" s="44"/>
      <c r="R27" s="9" t="s">
        <v>1</v>
      </c>
      <c r="S27" s="8"/>
      <c r="T27" s="23"/>
    </row>
    <row r="28" spans="1:81" s="4" customFormat="1" x14ac:dyDescent="0.2">
      <c r="A28" s="10"/>
      <c r="B28" s="11" t="s">
        <v>2</v>
      </c>
      <c r="C28" s="12" t="s">
        <v>3</v>
      </c>
      <c r="D28" s="13" t="s">
        <v>2</v>
      </c>
      <c r="E28" s="45" t="s">
        <v>3</v>
      </c>
      <c r="F28" s="13" t="s">
        <v>2</v>
      </c>
      <c r="G28" s="12" t="s">
        <v>3</v>
      </c>
      <c r="H28" s="13" t="s">
        <v>2</v>
      </c>
      <c r="I28" s="45" t="s">
        <v>3</v>
      </c>
      <c r="J28" s="11" t="s">
        <v>2</v>
      </c>
      <c r="K28" s="12" t="s">
        <v>3</v>
      </c>
      <c r="L28" s="13" t="s">
        <v>2</v>
      </c>
      <c r="M28" s="45" t="s">
        <v>3</v>
      </c>
      <c r="N28" s="13" t="s">
        <v>2</v>
      </c>
      <c r="O28" s="12" t="s">
        <v>3</v>
      </c>
      <c r="P28" s="13" t="s">
        <v>2</v>
      </c>
      <c r="Q28" s="45" t="s">
        <v>3</v>
      </c>
      <c r="R28" s="13" t="s">
        <v>2</v>
      </c>
      <c r="S28" s="12" t="s">
        <v>3</v>
      </c>
      <c r="T28" s="23"/>
    </row>
    <row r="29" spans="1:81" s="4" customFormat="1" x14ac:dyDescent="0.2">
      <c r="A29" s="5"/>
      <c r="B29" s="5"/>
      <c r="C29" s="5"/>
      <c r="D29" s="5"/>
      <c r="E29" s="46"/>
      <c r="F29" s="47"/>
      <c r="G29" s="5"/>
      <c r="H29" s="5"/>
      <c r="I29" s="46"/>
      <c r="J29" s="5"/>
      <c r="K29" s="5"/>
      <c r="L29" s="5"/>
      <c r="M29" s="46"/>
      <c r="N29" s="47"/>
      <c r="O29" s="5"/>
      <c r="P29" s="5"/>
      <c r="Q29" s="46"/>
      <c r="R29" s="47"/>
      <c r="S29" s="5"/>
      <c r="T29" s="23"/>
    </row>
    <row r="30" spans="1:81" s="4" customFormat="1" x14ac:dyDescent="0.2">
      <c r="A30" s="5" t="s">
        <v>22</v>
      </c>
      <c r="B30" s="29">
        <v>1.35012820512821</v>
      </c>
      <c r="C30" s="30">
        <f t="shared" ref="C30:C37" si="10">B30/$R30*100</f>
        <v>0.10053341584573341</v>
      </c>
      <c r="D30" s="29">
        <v>0</v>
      </c>
      <c r="E30" s="30">
        <f t="shared" ref="E30:E37" si="11">D30/$R30*100</f>
        <v>0</v>
      </c>
      <c r="F30" s="48">
        <v>1337.970850366298</v>
      </c>
      <c r="G30" s="30">
        <f t="shared" ref="G30:G37" si="12">F30/$R30*100</f>
        <v>99.628153369754443</v>
      </c>
      <c r="H30" s="29">
        <v>3.6436404761904768</v>
      </c>
      <c r="I30" s="30">
        <f t="shared" ref="I30:I37" si="13">H30/$R30*100</f>
        <v>0.27131321439982675</v>
      </c>
      <c r="J30" s="48">
        <v>0</v>
      </c>
      <c r="K30" s="30">
        <f t="shared" ref="K30:K37" si="14">J30/$R30*100</f>
        <v>0</v>
      </c>
      <c r="L30" s="29">
        <v>0</v>
      </c>
      <c r="M30" s="30">
        <f t="shared" ref="M30:M37" si="15">L30/$R30*100</f>
        <v>0</v>
      </c>
      <c r="N30" s="48">
        <v>0</v>
      </c>
      <c r="O30" s="30">
        <f t="shared" ref="O30:O37" si="16">N30/$R30*100</f>
        <v>0</v>
      </c>
      <c r="P30" s="29">
        <v>0</v>
      </c>
      <c r="Q30" s="30">
        <f t="shared" ref="Q30:Q37" si="17">P30/$R30*100</f>
        <v>0</v>
      </c>
      <c r="R30" s="48">
        <f t="shared" ref="R30:R37" si="18">B30+D30+F30+H30+J30+L30+N30+P30</f>
        <v>1342.9646190476167</v>
      </c>
      <c r="S30" s="53">
        <f t="shared" ref="S30:S37" si="19">R30/$R30*100</f>
        <v>100</v>
      </c>
      <c r="T30" s="23"/>
    </row>
    <row r="31" spans="1:81" s="4" customFormat="1" x14ac:dyDescent="0.2">
      <c r="A31" s="5" t="s">
        <v>23</v>
      </c>
      <c r="B31" s="29">
        <v>0</v>
      </c>
      <c r="C31" s="30">
        <f t="shared" si="10"/>
        <v>0</v>
      </c>
      <c r="D31" s="29">
        <v>0.20857352941176499</v>
      </c>
      <c r="E31" s="30">
        <f t="shared" si="11"/>
        <v>2.9267069864249377E-2</v>
      </c>
      <c r="F31" s="48">
        <v>709.434848612172</v>
      </c>
      <c r="G31" s="30">
        <f t="shared" si="12"/>
        <v>99.548007539706703</v>
      </c>
      <c r="H31" s="29">
        <v>3.0125778584161003</v>
      </c>
      <c r="I31" s="30">
        <f t="shared" si="13"/>
        <v>0.42272539042905705</v>
      </c>
      <c r="J31" s="48">
        <v>0</v>
      </c>
      <c r="K31" s="30">
        <f t="shared" si="14"/>
        <v>0</v>
      </c>
      <c r="L31" s="29">
        <v>0</v>
      </c>
      <c r="M31" s="30">
        <f t="shared" si="15"/>
        <v>0</v>
      </c>
      <c r="N31" s="48">
        <v>0</v>
      </c>
      <c r="O31" s="30">
        <f t="shared" si="16"/>
        <v>0</v>
      </c>
      <c r="P31" s="29">
        <v>0</v>
      </c>
      <c r="Q31" s="30">
        <f t="shared" si="17"/>
        <v>0</v>
      </c>
      <c r="R31" s="48">
        <f t="shared" si="18"/>
        <v>712.65599999999984</v>
      </c>
      <c r="S31" s="53">
        <f t="shared" si="19"/>
        <v>100</v>
      </c>
      <c r="T31" s="23"/>
    </row>
    <row r="32" spans="1:81" s="4" customFormat="1" x14ac:dyDescent="0.2">
      <c r="A32" s="5" t="s">
        <v>13</v>
      </c>
      <c r="B32" s="29">
        <v>18.40136110597933</v>
      </c>
      <c r="C32" s="30">
        <f t="shared" si="10"/>
        <v>0.88483589780427407</v>
      </c>
      <c r="D32" s="29">
        <v>0</v>
      </c>
      <c r="E32" s="30">
        <f t="shared" si="11"/>
        <v>0</v>
      </c>
      <c r="F32" s="48">
        <v>2046.0006454794548</v>
      </c>
      <c r="G32" s="30">
        <f t="shared" si="12"/>
        <v>98.382658088410395</v>
      </c>
      <c r="H32" s="29">
        <v>15.23345481960401</v>
      </c>
      <c r="I32" s="30">
        <f t="shared" si="13"/>
        <v>0.73250601378532076</v>
      </c>
      <c r="J32" s="48">
        <v>0</v>
      </c>
      <c r="K32" s="30">
        <f t="shared" si="14"/>
        <v>0</v>
      </c>
      <c r="L32" s="29">
        <v>0</v>
      </c>
      <c r="M32" s="30">
        <f t="shared" si="15"/>
        <v>0</v>
      </c>
      <c r="N32" s="48">
        <v>0</v>
      </c>
      <c r="O32" s="30">
        <f t="shared" si="16"/>
        <v>0</v>
      </c>
      <c r="P32" s="29">
        <v>0</v>
      </c>
      <c r="Q32" s="30">
        <f t="shared" si="17"/>
        <v>0</v>
      </c>
      <c r="R32" s="48">
        <f t="shared" si="18"/>
        <v>2079.6354614050383</v>
      </c>
      <c r="S32" s="53">
        <f t="shared" si="19"/>
        <v>100</v>
      </c>
      <c r="T32" s="23"/>
    </row>
    <row r="33" spans="1:81" s="4" customFormat="1" x14ac:dyDescent="0.2">
      <c r="A33" s="5" t="s">
        <v>14</v>
      </c>
      <c r="B33" s="29">
        <v>0</v>
      </c>
      <c r="C33" s="64" t="s">
        <v>29</v>
      </c>
      <c r="D33" s="29">
        <v>0</v>
      </c>
      <c r="E33" s="64" t="s">
        <v>29</v>
      </c>
      <c r="F33" s="48">
        <v>0</v>
      </c>
      <c r="G33" s="64" t="s">
        <v>29</v>
      </c>
      <c r="H33" s="29">
        <v>0</v>
      </c>
      <c r="I33" s="64" t="s">
        <v>29</v>
      </c>
      <c r="J33" s="48">
        <v>0</v>
      </c>
      <c r="K33" s="64" t="s">
        <v>29</v>
      </c>
      <c r="L33" s="29">
        <v>0</v>
      </c>
      <c r="M33" s="64" t="s">
        <v>29</v>
      </c>
      <c r="N33" s="48">
        <v>0</v>
      </c>
      <c r="O33" s="64" t="s">
        <v>29</v>
      </c>
      <c r="P33" s="29">
        <v>0</v>
      </c>
      <c r="Q33" s="64" t="s">
        <v>29</v>
      </c>
      <c r="R33" s="48">
        <f t="shared" si="18"/>
        <v>0</v>
      </c>
      <c r="S33" s="53" t="s">
        <v>29</v>
      </c>
      <c r="T33" s="23"/>
    </row>
    <row r="34" spans="1:81" s="4" customFormat="1" x14ac:dyDescent="0.2">
      <c r="A34" s="5" t="s">
        <v>25</v>
      </c>
      <c r="B34" s="29">
        <v>0</v>
      </c>
      <c r="C34" s="64" t="s">
        <v>29</v>
      </c>
      <c r="D34" s="29">
        <v>0</v>
      </c>
      <c r="E34" s="64" t="s">
        <v>29</v>
      </c>
      <c r="F34" s="48">
        <v>0</v>
      </c>
      <c r="G34" s="64" t="s">
        <v>29</v>
      </c>
      <c r="H34" s="29">
        <v>0</v>
      </c>
      <c r="I34" s="64" t="s">
        <v>29</v>
      </c>
      <c r="J34" s="48">
        <v>0</v>
      </c>
      <c r="K34" s="64" t="s">
        <v>29</v>
      </c>
      <c r="L34" s="29">
        <v>0</v>
      </c>
      <c r="M34" s="64" t="s">
        <v>29</v>
      </c>
      <c r="N34" s="48">
        <v>0</v>
      </c>
      <c r="O34" s="64" t="s">
        <v>29</v>
      </c>
      <c r="P34" s="29">
        <v>0</v>
      </c>
      <c r="Q34" s="64" t="s">
        <v>29</v>
      </c>
      <c r="R34" s="48">
        <f t="shared" si="18"/>
        <v>0</v>
      </c>
      <c r="S34" s="53" t="s">
        <v>29</v>
      </c>
      <c r="T34" s="23"/>
    </row>
    <row r="35" spans="1:81" s="4" customFormat="1" x14ac:dyDescent="0.2">
      <c r="A35" s="5" t="s">
        <v>15</v>
      </c>
      <c r="B35" s="29">
        <v>0</v>
      </c>
      <c r="C35" s="30">
        <f t="shared" si="10"/>
        <v>0</v>
      </c>
      <c r="D35" s="29">
        <v>0</v>
      </c>
      <c r="E35" s="30">
        <f t="shared" si="11"/>
        <v>0</v>
      </c>
      <c r="F35" s="48">
        <v>101.83449999999991</v>
      </c>
      <c r="G35" s="30">
        <f t="shared" si="12"/>
        <v>99.861731494329518</v>
      </c>
      <c r="H35" s="29">
        <v>0.14099999999999999</v>
      </c>
      <c r="I35" s="30">
        <f t="shared" si="13"/>
        <v>0.13826850567047977</v>
      </c>
      <c r="J35" s="48">
        <v>0</v>
      </c>
      <c r="K35" s="30">
        <f t="shared" si="14"/>
        <v>0</v>
      </c>
      <c r="L35" s="29">
        <v>0</v>
      </c>
      <c r="M35" s="30">
        <f t="shared" si="15"/>
        <v>0</v>
      </c>
      <c r="N35" s="48">
        <v>0</v>
      </c>
      <c r="O35" s="30">
        <f t="shared" si="16"/>
        <v>0</v>
      </c>
      <c r="P35" s="29">
        <v>0</v>
      </c>
      <c r="Q35" s="30">
        <f t="shared" si="17"/>
        <v>0</v>
      </c>
      <c r="R35" s="48">
        <f t="shared" si="18"/>
        <v>101.97549999999991</v>
      </c>
      <c r="S35" s="53">
        <f t="shared" si="19"/>
        <v>100</v>
      </c>
      <c r="T35" s="23"/>
    </row>
    <row r="36" spans="1:81" s="4" customFormat="1" x14ac:dyDescent="0.2">
      <c r="A36" s="5" t="s">
        <v>16</v>
      </c>
      <c r="B36" s="29">
        <v>2.703697916666667</v>
      </c>
      <c r="C36" s="30">
        <f t="shared" si="10"/>
        <v>0.11673393759221791</v>
      </c>
      <c r="D36" s="29">
        <v>1.1803555555555556</v>
      </c>
      <c r="E36" s="30">
        <f t="shared" si="11"/>
        <v>5.0962628224652161E-2</v>
      </c>
      <c r="F36" s="48">
        <v>2299.8625625882369</v>
      </c>
      <c r="G36" s="30">
        <f t="shared" si="12"/>
        <v>99.298080305823206</v>
      </c>
      <c r="H36" s="29">
        <v>12.373247994319058</v>
      </c>
      <c r="I36" s="30">
        <f t="shared" si="13"/>
        <v>0.53422312835992414</v>
      </c>
      <c r="J36" s="48">
        <v>0</v>
      </c>
      <c r="K36" s="30">
        <f t="shared" si="14"/>
        <v>0</v>
      </c>
      <c r="L36" s="29">
        <v>0</v>
      </c>
      <c r="M36" s="30">
        <f t="shared" si="15"/>
        <v>0</v>
      </c>
      <c r="N36" s="48">
        <v>0</v>
      </c>
      <c r="O36" s="30">
        <f t="shared" si="16"/>
        <v>0</v>
      </c>
      <c r="P36" s="29">
        <v>0</v>
      </c>
      <c r="Q36" s="30">
        <f t="shared" si="17"/>
        <v>0</v>
      </c>
      <c r="R36" s="48">
        <f t="shared" si="18"/>
        <v>2316.1198640547782</v>
      </c>
      <c r="S36" s="53">
        <f t="shared" si="19"/>
        <v>100</v>
      </c>
      <c r="T36" s="23"/>
    </row>
    <row r="37" spans="1:81" s="4" customFormat="1" x14ac:dyDescent="0.2">
      <c r="A37" s="5" t="s">
        <v>17</v>
      </c>
      <c r="B37" s="29">
        <v>0</v>
      </c>
      <c r="C37" s="30">
        <f t="shared" si="10"/>
        <v>0</v>
      </c>
      <c r="D37" s="29">
        <v>1.7026666666666701</v>
      </c>
      <c r="E37" s="30">
        <f t="shared" si="11"/>
        <v>0.61490753514531349</v>
      </c>
      <c r="F37" s="48">
        <v>275.19533333333328</v>
      </c>
      <c r="G37" s="30">
        <f t="shared" si="12"/>
        <v>99.385092464854679</v>
      </c>
      <c r="H37" s="29">
        <v>0</v>
      </c>
      <c r="I37" s="30">
        <f t="shared" si="13"/>
        <v>0</v>
      </c>
      <c r="J37" s="48">
        <v>0</v>
      </c>
      <c r="K37" s="30">
        <f t="shared" si="14"/>
        <v>0</v>
      </c>
      <c r="L37" s="29">
        <v>0</v>
      </c>
      <c r="M37" s="30">
        <f t="shared" si="15"/>
        <v>0</v>
      </c>
      <c r="N37" s="48">
        <v>0</v>
      </c>
      <c r="O37" s="30">
        <f t="shared" si="16"/>
        <v>0</v>
      </c>
      <c r="P37" s="29">
        <v>0</v>
      </c>
      <c r="Q37" s="30">
        <f t="shared" si="17"/>
        <v>0</v>
      </c>
      <c r="R37" s="48">
        <f t="shared" si="18"/>
        <v>276.89799999999997</v>
      </c>
      <c r="S37" s="53">
        <f t="shared" si="19"/>
        <v>100</v>
      </c>
      <c r="T37" s="23"/>
    </row>
    <row r="38" spans="1:81" s="4" customFormat="1" x14ac:dyDescent="0.2">
      <c r="A38" s="5"/>
      <c r="B38" s="29"/>
      <c r="C38" s="30"/>
      <c r="D38" s="29"/>
      <c r="E38" s="30"/>
      <c r="F38" s="48"/>
      <c r="G38" s="30"/>
      <c r="H38" s="29"/>
      <c r="I38" s="30"/>
      <c r="J38" s="48"/>
      <c r="K38" s="30"/>
      <c r="L38" s="29"/>
      <c r="M38" s="30"/>
      <c r="N38" s="48"/>
      <c r="O38" s="30"/>
      <c r="P38" s="29"/>
      <c r="Q38" s="30"/>
      <c r="R38" s="48"/>
      <c r="S38" s="53"/>
      <c r="T38" s="23"/>
    </row>
    <row r="39" spans="1:81" s="4" customFormat="1" x14ac:dyDescent="0.2">
      <c r="A39" s="10" t="s">
        <v>1</v>
      </c>
      <c r="B39" s="31">
        <f>SUM(B30:B37)</f>
        <v>22.455187227774207</v>
      </c>
      <c r="C39" s="32">
        <f>B39/$R39*100</f>
        <v>0.32876086605931526</v>
      </c>
      <c r="D39" s="31">
        <f>SUM(D30:D37)</f>
        <v>3.0915957516339905</v>
      </c>
      <c r="E39" s="32">
        <f>D39/$R39*100</f>
        <v>4.5263292018128377E-2</v>
      </c>
      <c r="F39" s="31">
        <f>SUM(F30:F37)</f>
        <v>6770.2987403794941</v>
      </c>
      <c r="G39" s="32">
        <f>F39/$R39*100</f>
        <v>99.122276505199267</v>
      </c>
      <c r="H39" s="31">
        <f>SUM(H30:H37)</f>
        <v>34.403921148529648</v>
      </c>
      <c r="I39" s="32">
        <f>H39/$R39*100</f>
        <v>0.50369933672328282</v>
      </c>
      <c r="J39" s="31">
        <f>SUM(J30:J37)</f>
        <v>0</v>
      </c>
      <c r="K39" s="32">
        <f>J39/$R39*100</f>
        <v>0</v>
      </c>
      <c r="L39" s="31">
        <f>SUM(L30:L37)</f>
        <v>0</v>
      </c>
      <c r="M39" s="32">
        <f>L39/$R39*100</f>
        <v>0</v>
      </c>
      <c r="N39" s="31">
        <f>SUM(N30:N37)</f>
        <v>0</v>
      </c>
      <c r="O39" s="32">
        <f>N39/$R39*100</f>
        <v>0</v>
      </c>
      <c r="P39" s="31">
        <f>SUM(P30:P37)</f>
        <v>0</v>
      </c>
      <c r="Q39" s="32">
        <f>P39/$R39*100</f>
        <v>0</v>
      </c>
      <c r="R39" s="31">
        <f>SUM(R30:R37)</f>
        <v>6830.2494445074326</v>
      </c>
      <c r="S39" s="54">
        <f>R39/$R39*100</f>
        <v>100</v>
      </c>
      <c r="T39" s="23"/>
    </row>
    <row r="40" spans="1:81" s="4" customFormat="1" x14ac:dyDescent="0.2">
      <c r="B40" s="24"/>
      <c r="C40" s="25"/>
      <c r="D40" s="24"/>
      <c r="E40" s="25"/>
      <c r="F40" s="24"/>
      <c r="G40" s="25"/>
      <c r="H40" s="24"/>
      <c r="I40" s="25"/>
      <c r="J40" s="24"/>
      <c r="K40" s="25"/>
      <c r="L40" s="24"/>
      <c r="M40" s="25"/>
      <c r="N40" s="24"/>
      <c r="O40" s="25"/>
      <c r="P40" s="24"/>
      <c r="Q40" s="25"/>
      <c r="R40" s="24"/>
      <c r="S40" s="26"/>
      <c r="T40" s="23"/>
    </row>
    <row r="41" spans="1:81" s="4" customFormat="1" x14ac:dyDescent="0.2">
      <c r="A41" s="50" t="s">
        <v>24</v>
      </c>
      <c r="B41" s="24"/>
      <c r="C41" s="25"/>
      <c r="D41" s="24"/>
      <c r="E41" s="25"/>
      <c r="F41" s="24"/>
      <c r="G41" s="25"/>
      <c r="H41" s="24"/>
      <c r="I41" s="25"/>
      <c r="J41" s="24"/>
      <c r="K41" s="25"/>
      <c r="L41" s="24"/>
      <c r="M41" s="25"/>
      <c r="N41" s="24"/>
      <c r="O41" s="25"/>
      <c r="P41" s="24"/>
      <c r="Q41" s="25"/>
      <c r="R41" s="24"/>
      <c r="S41" s="26"/>
      <c r="T41" s="23"/>
    </row>
    <row r="42" spans="1:81" x14ac:dyDescent="0.2">
      <c r="A42" s="27" t="s">
        <v>10</v>
      </c>
      <c r="T42" s="23"/>
    </row>
    <row r="43" spans="1:81" ht="10.5" x14ac:dyDescent="0.25">
      <c r="A43" s="1" t="s">
        <v>20</v>
      </c>
      <c r="T43" s="23"/>
    </row>
    <row r="44" spans="1:81" s="2" customFormat="1" x14ac:dyDescent="0.2">
      <c r="A44" s="2" t="s">
        <v>28</v>
      </c>
      <c r="R44" s="21"/>
      <c r="T44" s="23"/>
    </row>
    <row r="45" spans="1:81" x14ac:dyDescent="0.2">
      <c r="T45" s="23"/>
    </row>
    <row r="46" spans="1:81" x14ac:dyDescent="0.2">
      <c r="T46" s="23"/>
    </row>
    <row r="47" spans="1:81" s="4" customFormat="1" x14ac:dyDescent="0.2">
      <c r="A47" s="3"/>
      <c r="B47" s="14" t="s">
        <v>6</v>
      </c>
      <c r="C47" s="15"/>
      <c r="D47" s="15"/>
      <c r="E47" s="41"/>
      <c r="F47" s="15" t="s">
        <v>7</v>
      </c>
      <c r="G47" s="15"/>
      <c r="H47" s="15"/>
      <c r="I47" s="41"/>
      <c r="J47" s="14" t="s">
        <v>8</v>
      </c>
      <c r="K47" s="15"/>
      <c r="L47" s="15"/>
      <c r="M47" s="41"/>
      <c r="N47" s="15" t="s">
        <v>9</v>
      </c>
      <c r="O47" s="15"/>
      <c r="P47" s="15"/>
      <c r="Q47" s="41"/>
      <c r="R47" s="42"/>
      <c r="S47" s="16"/>
      <c r="T47" s="23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</row>
    <row r="48" spans="1:81" s="4" customFormat="1" x14ac:dyDescent="0.2">
      <c r="A48" s="5" t="s">
        <v>0</v>
      </c>
      <c r="B48" s="6" t="s">
        <v>4</v>
      </c>
      <c r="C48" s="7"/>
      <c r="D48" s="8" t="s">
        <v>5</v>
      </c>
      <c r="E48" s="43"/>
      <c r="F48" s="9" t="s">
        <v>4</v>
      </c>
      <c r="G48" s="7"/>
      <c r="H48" s="9" t="s">
        <v>5</v>
      </c>
      <c r="I48" s="44"/>
      <c r="J48" s="6" t="s">
        <v>4</v>
      </c>
      <c r="K48" s="7"/>
      <c r="L48" s="8" t="s">
        <v>5</v>
      </c>
      <c r="M48" s="43"/>
      <c r="N48" s="9" t="s">
        <v>4</v>
      </c>
      <c r="O48" s="7"/>
      <c r="P48" s="9" t="s">
        <v>5</v>
      </c>
      <c r="Q48" s="44"/>
      <c r="R48" s="9" t="s">
        <v>1</v>
      </c>
      <c r="S48" s="8"/>
      <c r="T48" s="23"/>
    </row>
    <row r="49" spans="1:20" s="4" customFormat="1" x14ac:dyDescent="0.2">
      <c r="A49" s="10"/>
      <c r="B49" s="11" t="s">
        <v>2</v>
      </c>
      <c r="C49" s="12" t="s">
        <v>3</v>
      </c>
      <c r="D49" s="13" t="s">
        <v>2</v>
      </c>
      <c r="E49" s="45" t="s">
        <v>3</v>
      </c>
      <c r="F49" s="13" t="s">
        <v>2</v>
      </c>
      <c r="G49" s="12" t="s">
        <v>3</v>
      </c>
      <c r="H49" s="13" t="s">
        <v>2</v>
      </c>
      <c r="I49" s="45" t="s">
        <v>3</v>
      </c>
      <c r="J49" s="11" t="s">
        <v>2</v>
      </c>
      <c r="K49" s="12" t="s">
        <v>3</v>
      </c>
      <c r="L49" s="13" t="s">
        <v>2</v>
      </c>
      <c r="M49" s="45" t="s">
        <v>3</v>
      </c>
      <c r="N49" s="13" t="s">
        <v>2</v>
      </c>
      <c r="O49" s="12" t="s">
        <v>3</v>
      </c>
      <c r="P49" s="13" t="s">
        <v>2</v>
      </c>
      <c r="Q49" s="45" t="s">
        <v>3</v>
      </c>
      <c r="R49" s="13" t="s">
        <v>2</v>
      </c>
      <c r="S49" s="12" t="s">
        <v>3</v>
      </c>
      <c r="T49" s="23"/>
    </row>
    <row r="50" spans="1:20" s="4" customFormat="1" x14ac:dyDescent="0.2">
      <c r="A50" s="5"/>
      <c r="B50" s="5"/>
      <c r="C50" s="5"/>
      <c r="D50" s="5"/>
      <c r="E50" s="46"/>
      <c r="F50" s="47"/>
      <c r="G50" s="5"/>
      <c r="H50" s="5"/>
      <c r="I50" s="46"/>
      <c r="J50" s="5"/>
      <c r="K50" s="5"/>
      <c r="L50" s="5"/>
      <c r="M50" s="46"/>
      <c r="N50" s="47"/>
      <c r="O50" s="5"/>
      <c r="P50" s="5"/>
      <c r="Q50" s="46"/>
      <c r="R50" s="47"/>
      <c r="S50" s="5"/>
      <c r="T50" s="23"/>
    </row>
    <row r="51" spans="1:20" s="4" customFormat="1" x14ac:dyDescent="0.2">
      <c r="A51" s="5" t="s">
        <v>22</v>
      </c>
      <c r="B51" s="29">
        <f t="shared" ref="B51:B58" si="20">B9+B30</f>
        <v>586.16543956448209</v>
      </c>
      <c r="C51" s="30">
        <f t="shared" ref="C51:C57" si="21">B51/$R51*100</f>
        <v>4.7743860691001192</v>
      </c>
      <c r="D51" s="29">
        <f t="shared" ref="D51:D58" si="22">D9+D30</f>
        <v>356.1382940630636</v>
      </c>
      <c r="E51" s="30">
        <f t="shared" ref="E51:E57" si="23">D51/$R51*100</f>
        <v>2.9007880626860527</v>
      </c>
      <c r="F51" s="48">
        <f t="shared" ref="F51:F58" si="24">F9+F30</f>
        <v>8989.1759480020901</v>
      </c>
      <c r="G51" s="30">
        <f t="shared" ref="G51:G57" si="25">F51/$R51*100</f>
        <v>73.21788956155234</v>
      </c>
      <c r="H51" s="29">
        <f t="shared" ref="H51:H58" si="26">H9+H30</f>
        <v>1243.4520284201915</v>
      </c>
      <c r="I51" s="30">
        <f t="shared" ref="I51:I57" si="27">H51/$R51*100</f>
        <v>10.128062218227333</v>
      </c>
      <c r="J51" s="48">
        <f t="shared" ref="J51:J58" si="28">J9+J30</f>
        <v>473.83708519560298</v>
      </c>
      <c r="K51" s="30">
        <f t="shared" ref="K51:K57" si="29">J51/$R51*100</f>
        <v>3.8594584837034347</v>
      </c>
      <c r="L51" s="29">
        <f t="shared" ref="L51:L58" si="30">L9+L30</f>
        <v>5.2592470399935198</v>
      </c>
      <c r="M51" s="30">
        <f t="shared" ref="M51:M57" si="31">L51/$R51*100</f>
        <v>4.2837182315554903E-2</v>
      </c>
      <c r="N51" s="48">
        <f t="shared" ref="N51:N58" si="32">N9+N30</f>
        <v>588.50266110662096</v>
      </c>
      <c r="O51" s="30">
        <f t="shared" ref="O51:O57" si="33">N51/$R51*100</f>
        <v>4.7934230119459462</v>
      </c>
      <c r="P51" s="29">
        <f t="shared" ref="P51:P58" si="34">P9+P30</f>
        <v>34.763823712739203</v>
      </c>
      <c r="Q51" s="30">
        <f t="shared" ref="Q51:Q57" si="35">P51/$R51*100</f>
        <v>0.28315541046922466</v>
      </c>
      <c r="R51" s="48">
        <f t="shared" ref="R51:R58" si="36">R9+R30</f>
        <v>12277.294527104783</v>
      </c>
      <c r="S51" s="53">
        <f t="shared" ref="S51:S57" si="37">R51/$R51*100</f>
        <v>100</v>
      </c>
      <c r="T51" s="23"/>
    </row>
    <row r="52" spans="1:20" s="4" customFormat="1" x14ac:dyDescent="0.2">
      <c r="A52" s="5" t="s">
        <v>23</v>
      </c>
      <c r="B52" s="29">
        <f t="shared" si="20"/>
        <v>47.337831023128004</v>
      </c>
      <c r="C52" s="30">
        <f>B52/$R52*100</f>
        <v>1.1867872062227287</v>
      </c>
      <c r="D52" s="29">
        <f t="shared" si="22"/>
        <v>21.303056176770603</v>
      </c>
      <c r="E52" s="30">
        <f>D52/$R52*100</f>
        <v>0.53408012107025404</v>
      </c>
      <c r="F52" s="48">
        <f t="shared" si="24"/>
        <v>3513.2895851545622</v>
      </c>
      <c r="G52" s="30">
        <f>F52/$R52*100</f>
        <v>88.08023184205193</v>
      </c>
      <c r="H52" s="29">
        <f t="shared" si="26"/>
        <v>283.77735482994609</v>
      </c>
      <c r="I52" s="30">
        <f>H52/$R52*100</f>
        <v>7.1144648339161201</v>
      </c>
      <c r="J52" s="48">
        <f t="shared" si="28"/>
        <v>23.66511964827513</v>
      </c>
      <c r="K52" s="30">
        <f>J52/$R52*100</f>
        <v>0.59329843859092823</v>
      </c>
      <c r="L52" s="29">
        <f t="shared" si="30"/>
        <v>0</v>
      </c>
      <c r="M52" s="30">
        <f>L52/$R52*100</f>
        <v>0</v>
      </c>
      <c r="N52" s="48">
        <f t="shared" si="32"/>
        <v>96.549727244541003</v>
      </c>
      <c r="O52" s="30">
        <f>N52/$R52*100</f>
        <v>2.420558326851364</v>
      </c>
      <c r="P52" s="29">
        <f t="shared" si="34"/>
        <v>2.8152205444632199</v>
      </c>
      <c r="Q52" s="30">
        <f>P52/$R52*100</f>
        <v>7.0579231296676384E-2</v>
      </c>
      <c r="R52" s="48">
        <f t="shared" si="36"/>
        <v>3988.7378946216863</v>
      </c>
      <c r="S52" s="53">
        <f>R52/$R52*100</f>
        <v>100</v>
      </c>
      <c r="T52" s="23"/>
    </row>
    <row r="53" spans="1:20" s="4" customFormat="1" x14ac:dyDescent="0.2">
      <c r="A53" s="5" t="s">
        <v>13</v>
      </c>
      <c r="B53" s="29">
        <f t="shared" si="20"/>
        <v>2410.4727230152216</v>
      </c>
      <c r="C53" s="30">
        <f>B53/$R53*100</f>
        <v>6.1341401676850715</v>
      </c>
      <c r="D53" s="29">
        <f t="shared" si="22"/>
        <v>781.66284095208607</v>
      </c>
      <c r="E53" s="30">
        <f>D53/$R53*100</f>
        <v>1.9891656041115633</v>
      </c>
      <c r="F53" s="48">
        <f t="shared" si="24"/>
        <v>27031.583195281455</v>
      </c>
      <c r="G53" s="30">
        <f>F53/$R53*100</f>
        <v>68.78962731711843</v>
      </c>
      <c r="H53" s="29">
        <f t="shared" si="26"/>
        <v>6687.6201482570441</v>
      </c>
      <c r="I53" s="30">
        <f>H53/$R53*100</f>
        <v>17.018570252198817</v>
      </c>
      <c r="J53" s="48">
        <f t="shared" si="28"/>
        <v>694.77731244747702</v>
      </c>
      <c r="K53" s="30">
        <f>J53/$R53*100</f>
        <v>1.768060422002725</v>
      </c>
      <c r="L53" s="29">
        <f t="shared" si="30"/>
        <v>14.94853298558615</v>
      </c>
      <c r="M53" s="30">
        <f>L53/$R53*100</f>
        <v>3.8040835625033624E-2</v>
      </c>
      <c r="N53" s="48">
        <f t="shared" si="32"/>
        <v>1605.7900495634799</v>
      </c>
      <c r="O53" s="30">
        <f>N53/$R53*100</f>
        <v>4.0863939881364688</v>
      </c>
      <c r="P53" s="29">
        <f t="shared" si="34"/>
        <v>69.161544070581996</v>
      </c>
      <c r="Q53" s="30">
        <f>P53/$R53*100</f>
        <v>0.17600141312190209</v>
      </c>
      <c r="R53" s="48">
        <f t="shared" si="36"/>
        <v>39296.016346572927</v>
      </c>
      <c r="S53" s="53">
        <f>R53/$R53*100</f>
        <v>100</v>
      </c>
      <c r="T53" s="23"/>
    </row>
    <row r="54" spans="1:20" s="4" customFormat="1" x14ac:dyDescent="0.2">
      <c r="A54" s="5" t="s">
        <v>14</v>
      </c>
      <c r="B54" s="29">
        <f t="shared" si="20"/>
        <v>5782.4756927396484</v>
      </c>
      <c r="C54" s="30">
        <f>B54/$R54*100</f>
        <v>9.4171470241755006</v>
      </c>
      <c r="D54" s="29">
        <f t="shared" si="22"/>
        <v>4900.3066522646604</v>
      </c>
      <c r="E54" s="30">
        <f>D54/$R54*100</f>
        <v>7.9804759518250306</v>
      </c>
      <c r="F54" s="48">
        <f t="shared" si="24"/>
        <v>28525.412929525381</v>
      </c>
      <c r="G54" s="30">
        <f>F54/$R54*100</f>
        <v>46.455535960132224</v>
      </c>
      <c r="H54" s="29">
        <f t="shared" si="26"/>
        <v>20042.951453122128</v>
      </c>
      <c r="I54" s="30">
        <f>H54/$R54*100</f>
        <v>32.641282153498757</v>
      </c>
      <c r="J54" s="48">
        <f t="shared" si="28"/>
        <v>872.04805740726306</v>
      </c>
      <c r="K54" s="30">
        <f>J54/$R54*100</f>
        <v>1.4201883769372172</v>
      </c>
      <c r="L54" s="29">
        <f t="shared" si="30"/>
        <v>34.70237814727021</v>
      </c>
      <c r="M54" s="30">
        <f>L54/$R54*100</f>
        <v>5.6515135465540871E-2</v>
      </c>
      <c r="N54" s="48">
        <f t="shared" si="32"/>
        <v>1111.003281261359</v>
      </c>
      <c r="O54" s="30">
        <f>N54/$R54*100</f>
        <v>1.8093428835535077</v>
      </c>
      <c r="P54" s="29">
        <f t="shared" si="34"/>
        <v>134.78878216324796</v>
      </c>
      <c r="Q54" s="30">
        <f>P54/$R54*100</f>
        <v>0.21951251441222802</v>
      </c>
      <c r="R54" s="48">
        <f t="shared" si="36"/>
        <v>61403.689226630951</v>
      </c>
      <c r="S54" s="53">
        <f>R54/$R54*100</f>
        <v>100</v>
      </c>
      <c r="T54" s="23"/>
    </row>
    <row r="55" spans="1:20" s="4" customFormat="1" x14ac:dyDescent="0.2">
      <c r="A55" s="5" t="s">
        <v>25</v>
      </c>
      <c r="B55" s="29">
        <f t="shared" si="20"/>
        <v>571.71138669572599</v>
      </c>
      <c r="C55" s="30">
        <f t="shared" si="21"/>
        <v>16.262272084312638</v>
      </c>
      <c r="D55" s="29">
        <f t="shared" si="22"/>
        <v>501.30650698101596</v>
      </c>
      <c r="E55" s="30">
        <f t="shared" si="23"/>
        <v>14.259612461594163</v>
      </c>
      <c r="F55" s="48">
        <f t="shared" si="24"/>
        <v>988.65263555717706</v>
      </c>
      <c r="G55" s="30">
        <f t="shared" si="25"/>
        <v>28.122123383315483</v>
      </c>
      <c r="H55" s="29">
        <f t="shared" si="26"/>
        <v>749.18586107680994</v>
      </c>
      <c r="I55" s="30">
        <f t="shared" si="27"/>
        <v>21.310515407025409</v>
      </c>
      <c r="J55" s="48">
        <f t="shared" si="28"/>
        <v>356.20104601698</v>
      </c>
      <c r="K55" s="30">
        <f t="shared" si="29"/>
        <v>10.132102424134208</v>
      </c>
      <c r="L55" s="29">
        <f t="shared" si="30"/>
        <v>13.231155958464461</v>
      </c>
      <c r="M55" s="30">
        <f t="shared" si="31"/>
        <v>0.37635888176045657</v>
      </c>
      <c r="N55" s="48">
        <f t="shared" si="32"/>
        <v>301.29818687709002</v>
      </c>
      <c r="O55" s="30">
        <f t="shared" si="33"/>
        <v>8.57039619557737</v>
      </c>
      <c r="P55" s="29">
        <f t="shared" si="34"/>
        <v>33.982163058691299</v>
      </c>
      <c r="Q55" s="30">
        <f t="shared" si="35"/>
        <v>0.96661916228027256</v>
      </c>
      <c r="R55" s="48">
        <f t="shared" si="36"/>
        <v>3515.5689422219548</v>
      </c>
      <c r="S55" s="53">
        <f t="shared" si="37"/>
        <v>100</v>
      </c>
      <c r="T55" s="23"/>
    </row>
    <row r="56" spans="1:20" s="4" customFormat="1" x14ac:dyDescent="0.2">
      <c r="A56" s="5" t="s">
        <v>15</v>
      </c>
      <c r="B56" s="29">
        <f t="shared" si="20"/>
        <v>857.958938262728</v>
      </c>
      <c r="C56" s="30">
        <f t="shared" si="21"/>
        <v>5.30166566194967</v>
      </c>
      <c r="D56" s="29">
        <f t="shared" si="22"/>
        <v>369.44214432783428</v>
      </c>
      <c r="E56" s="30">
        <f t="shared" si="23"/>
        <v>2.2829282886498046</v>
      </c>
      <c r="F56" s="48">
        <f t="shared" si="24"/>
        <v>11468.579198420812</v>
      </c>
      <c r="G56" s="30">
        <f t="shared" si="25"/>
        <v>70.868860753098943</v>
      </c>
      <c r="H56" s="29">
        <f t="shared" si="26"/>
        <v>2265.4809102999061</v>
      </c>
      <c r="I56" s="30">
        <f t="shared" si="27"/>
        <v>13.999297418895221</v>
      </c>
      <c r="J56" s="48">
        <f t="shared" si="28"/>
        <v>354.85567658285612</v>
      </c>
      <c r="K56" s="30">
        <f t="shared" si="29"/>
        <v>2.1927927684939368</v>
      </c>
      <c r="L56" s="29">
        <f t="shared" si="30"/>
        <v>1.9685007816187401</v>
      </c>
      <c r="M56" s="30">
        <f t="shared" si="31"/>
        <v>1.2164140419775312E-2</v>
      </c>
      <c r="N56" s="48">
        <f t="shared" si="32"/>
        <v>813.4897659646349</v>
      </c>
      <c r="O56" s="30">
        <f t="shared" si="33"/>
        <v>5.0268731593323386</v>
      </c>
      <c r="P56" s="29">
        <f t="shared" si="34"/>
        <v>51.043491972444002</v>
      </c>
      <c r="Q56" s="30">
        <f t="shared" si="35"/>
        <v>0.3154178091602805</v>
      </c>
      <c r="R56" s="48">
        <f t="shared" si="36"/>
        <v>16182.818626612838</v>
      </c>
      <c r="S56" s="53">
        <f t="shared" si="37"/>
        <v>100</v>
      </c>
      <c r="T56" s="23"/>
    </row>
    <row r="57" spans="1:20" s="4" customFormat="1" x14ac:dyDescent="0.2">
      <c r="A57" s="5" t="s">
        <v>16</v>
      </c>
      <c r="B57" s="29">
        <f t="shared" si="20"/>
        <v>1519.0082683944545</v>
      </c>
      <c r="C57" s="30">
        <f t="shared" si="21"/>
        <v>5.1067804328212993</v>
      </c>
      <c r="D57" s="29">
        <f t="shared" si="22"/>
        <v>739.93043261604657</v>
      </c>
      <c r="E57" s="30">
        <f t="shared" si="23"/>
        <v>2.4875850471351</v>
      </c>
      <c r="F57" s="48">
        <f t="shared" si="24"/>
        <v>22394.449347813239</v>
      </c>
      <c r="G57" s="30">
        <f t="shared" si="25"/>
        <v>75.288290467371283</v>
      </c>
      <c r="H57" s="29">
        <f t="shared" si="26"/>
        <v>3342.9001153257595</v>
      </c>
      <c r="I57" s="30">
        <f t="shared" si="27"/>
        <v>11.238554294286802</v>
      </c>
      <c r="J57" s="48">
        <f t="shared" si="28"/>
        <v>383.01748897077101</v>
      </c>
      <c r="K57" s="30">
        <f t="shared" si="29"/>
        <v>1.2876731870404492</v>
      </c>
      <c r="L57" s="29">
        <f t="shared" si="30"/>
        <v>29.70787170094361</v>
      </c>
      <c r="M57" s="30">
        <f t="shared" si="31"/>
        <v>9.9875412833334315E-2</v>
      </c>
      <c r="N57" s="48">
        <f t="shared" si="32"/>
        <v>1161.5550743236399</v>
      </c>
      <c r="O57" s="30">
        <f t="shared" si="33"/>
        <v>3.9050522953834834</v>
      </c>
      <c r="P57" s="29">
        <f t="shared" si="34"/>
        <v>174.3614673953488</v>
      </c>
      <c r="Q57" s="30">
        <f t="shared" si="35"/>
        <v>0.58618886312826268</v>
      </c>
      <c r="R57" s="48">
        <f t="shared" si="36"/>
        <v>29744.930066540201</v>
      </c>
      <c r="S57" s="53">
        <f t="shared" si="37"/>
        <v>100</v>
      </c>
      <c r="T57" s="23"/>
    </row>
    <row r="58" spans="1:20" s="4" customFormat="1" x14ac:dyDescent="0.2">
      <c r="A58" s="5" t="s">
        <v>17</v>
      </c>
      <c r="B58" s="29">
        <f t="shared" si="20"/>
        <v>1292.2569447203421</v>
      </c>
      <c r="C58" s="30">
        <f>B58/$R58*100</f>
        <v>4.5714957801293865</v>
      </c>
      <c r="D58" s="29">
        <f t="shared" si="22"/>
        <v>817.95716919141069</v>
      </c>
      <c r="E58" s="30">
        <f>D58/$R58*100</f>
        <v>2.8936101001912848</v>
      </c>
      <c r="F58" s="48">
        <f t="shared" si="24"/>
        <v>18093.062788879917</v>
      </c>
      <c r="G58" s="30">
        <f>F58/$R58*100</f>
        <v>64.006125505388852</v>
      </c>
      <c r="H58" s="29">
        <f t="shared" si="26"/>
        <v>6657.6965384265241</v>
      </c>
      <c r="I58" s="30">
        <f>H58/$R58*100</f>
        <v>23.552306493802956</v>
      </c>
      <c r="J58" s="48">
        <f t="shared" si="28"/>
        <v>351.20192312635402</v>
      </c>
      <c r="K58" s="30">
        <f>J58/$R58*100</f>
        <v>1.2424139921282478</v>
      </c>
      <c r="L58" s="29">
        <f t="shared" si="30"/>
        <v>3.00491308336687</v>
      </c>
      <c r="M58" s="30">
        <f>L58/$R58*100</f>
        <v>1.0630198225198974E-2</v>
      </c>
      <c r="N58" s="48">
        <f t="shared" si="32"/>
        <v>922.15568704181396</v>
      </c>
      <c r="O58" s="30">
        <f>N58/$R58*100</f>
        <v>3.2622233907562976</v>
      </c>
      <c r="P58" s="29">
        <f t="shared" si="34"/>
        <v>130.3691122211055</v>
      </c>
      <c r="Q58" s="30">
        <f>P58/$R58*100</f>
        <v>0.46119453937775118</v>
      </c>
      <c r="R58" s="48">
        <f t="shared" si="36"/>
        <v>28267.70507669084</v>
      </c>
      <c r="S58" s="53">
        <f>R58/$R58*100</f>
        <v>100</v>
      </c>
      <c r="T58" s="23"/>
    </row>
    <row r="59" spans="1:20" s="4" customFormat="1" x14ac:dyDescent="0.2">
      <c r="A59" s="5"/>
      <c r="B59" s="29"/>
      <c r="C59" s="30"/>
      <c r="D59" s="29"/>
      <c r="E59" s="30"/>
      <c r="F59" s="48"/>
      <c r="G59" s="30"/>
      <c r="H59" s="29"/>
      <c r="I59" s="30"/>
      <c r="J59" s="48"/>
      <c r="K59" s="30"/>
      <c r="L59" s="29"/>
      <c r="M59" s="30"/>
      <c r="N59" s="48"/>
      <c r="O59" s="30"/>
      <c r="P59" s="29"/>
      <c r="Q59" s="30"/>
      <c r="R59" s="48"/>
      <c r="S59" s="53"/>
      <c r="T59" s="23"/>
    </row>
    <row r="60" spans="1:20" s="4" customFormat="1" x14ac:dyDescent="0.2">
      <c r="A60" s="10" t="s">
        <v>1</v>
      </c>
      <c r="B60" s="31">
        <f>B18+B39</f>
        <v>13067.387224415728</v>
      </c>
      <c r="C60" s="32">
        <f>B60/$R60*100</f>
        <v>6.7123508614791323</v>
      </c>
      <c r="D60" s="31">
        <f>D18+D39</f>
        <v>8488.0470965728891</v>
      </c>
      <c r="E60" s="32">
        <f>D60/$R60*100</f>
        <v>4.3600720834615014</v>
      </c>
      <c r="F60" s="49">
        <f>F18+F39</f>
        <v>121004.20562863463</v>
      </c>
      <c r="G60" s="32">
        <f>F60/$R60*100</f>
        <v>62.156471676018633</v>
      </c>
      <c r="H60" s="31">
        <f>H18+H39</f>
        <v>41273.064409758306</v>
      </c>
      <c r="I60" s="32">
        <f>H60/$R60*100</f>
        <v>21.200817323993547</v>
      </c>
      <c r="J60" s="49">
        <f>J18+J39</f>
        <v>3509.6037093955792</v>
      </c>
      <c r="K60" s="32">
        <f>J60/$R60*100</f>
        <v>1.8027851381181594</v>
      </c>
      <c r="L60" s="31">
        <f>L18+L39</f>
        <v>102.82259969724356</v>
      </c>
      <c r="M60" s="32">
        <f>L60/$R60*100</f>
        <v>5.2817089889840352E-2</v>
      </c>
      <c r="N60" s="49">
        <f>N18+N39</f>
        <v>6600.3444333831794</v>
      </c>
      <c r="O60" s="32">
        <f>N60/$R60*100</f>
        <v>3.3904120910031046</v>
      </c>
      <c r="P60" s="31">
        <f>P18+P39</f>
        <v>631.28560513862203</v>
      </c>
      <c r="Q60" s="32">
        <f>P60/$R60*100</f>
        <v>0.32427373603609344</v>
      </c>
      <c r="R60" s="49">
        <f>R18+R39</f>
        <v>194676.76070699617</v>
      </c>
      <c r="S60" s="54">
        <f>R60/$R60*100</f>
        <v>100</v>
      </c>
      <c r="T60" s="23"/>
    </row>
    <row r="62" spans="1:20" x14ac:dyDescent="0.2">
      <c r="A62" s="50" t="s">
        <v>24</v>
      </c>
    </row>
    <row r="63" spans="1:20" x14ac:dyDescent="0.2">
      <c r="A63" s="27" t="s">
        <v>10</v>
      </c>
      <c r="C63" s="22"/>
      <c r="R63" s="20"/>
    </row>
    <row r="64" spans="1:20" x14ac:dyDescent="0.2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</row>
    <row r="65" spans="1:65" ht="10.5" x14ac:dyDescent="0.25">
      <c r="A65" s="1" t="s">
        <v>21</v>
      </c>
      <c r="T65" s="23"/>
    </row>
    <row r="66" spans="1:65" s="2" customFormat="1" x14ac:dyDescent="0.2">
      <c r="A66" s="2" t="s">
        <v>28</v>
      </c>
      <c r="R66" s="21"/>
      <c r="T66" s="23"/>
    </row>
    <row r="67" spans="1:65" x14ac:dyDescent="0.2">
      <c r="T67" s="23"/>
    </row>
    <row r="68" spans="1:65" x14ac:dyDescent="0.2">
      <c r="T68" s="23"/>
    </row>
    <row r="69" spans="1:65" s="4" customFormat="1" x14ac:dyDescent="0.2">
      <c r="A69" s="36"/>
      <c r="B69" s="14" t="s">
        <v>11</v>
      </c>
      <c r="C69" s="15"/>
      <c r="D69" s="15"/>
      <c r="E69" s="15"/>
      <c r="F69" s="14" t="s">
        <v>12</v>
      </c>
      <c r="G69" s="15"/>
      <c r="H69" s="15"/>
      <c r="I69" s="15"/>
      <c r="J69" s="40"/>
      <c r="K69" s="28"/>
      <c r="L69" s="23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</row>
    <row r="70" spans="1:65" s="4" customFormat="1" x14ac:dyDescent="0.2">
      <c r="A70" s="37" t="s">
        <v>0</v>
      </c>
      <c r="B70" s="6" t="s">
        <v>4</v>
      </c>
      <c r="C70" s="7"/>
      <c r="D70" s="8" t="s">
        <v>5</v>
      </c>
      <c r="E70" s="39"/>
      <c r="F70" s="39" t="s">
        <v>4</v>
      </c>
      <c r="G70" s="7"/>
      <c r="H70" s="9" t="s">
        <v>5</v>
      </c>
      <c r="I70" s="9"/>
      <c r="J70" s="6" t="s">
        <v>1</v>
      </c>
      <c r="K70" s="6"/>
      <c r="L70" s="23"/>
    </row>
    <row r="71" spans="1:65" s="4" customFormat="1" x14ac:dyDescent="0.2">
      <c r="A71" s="38"/>
      <c r="B71" s="11" t="s">
        <v>2</v>
      </c>
      <c r="C71" s="12" t="s">
        <v>3</v>
      </c>
      <c r="D71" s="13" t="s">
        <v>2</v>
      </c>
      <c r="E71" s="11" t="s">
        <v>3</v>
      </c>
      <c r="F71" s="11" t="s">
        <v>2</v>
      </c>
      <c r="G71" s="12" t="s">
        <v>3</v>
      </c>
      <c r="H71" s="13" t="s">
        <v>2</v>
      </c>
      <c r="I71" s="11" t="s">
        <v>3</v>
      </c>
      <c r="J71" s="11" t="s">
        <v>2</v>
      </c>
      <c r="K71" s="12" t="s">
        <v>3</v>
      </c>
      <c r="L71" s="23"/>
    </row>
    <row r="72" spans="1:65" s="4" customFormat="1" x14ac:dyDescent="0.2">
      <c r="A72" s="37"/>
      <c r="B72" s="5"/>
      <c r="C72" s="5"/>
      <c r="D72" s="5"/>
      <c r="E72" s="37"/>
      <c r="F72" s="5"/>
      <c r="G72" s="5"/>
      <c r="H72" s="5"/>
      <c r="I72" s="37"/>
      <c r="J72" s="5"/>
      <c r="K72" s="5"/>
      <c r="L72" s="23"/>
    </row>
    <row r="73" spans="1:65" s="4" customFormat="1" x14ac:dyDescent="0.2">
      <c r="A73" s="51" t="s">
        <v>22</v>
      </c>
      <c r="B73" s="29">
        <f t="shared" ref="B73:B80" si="38">B51+J51</f>
        <v>1060.0025247600852</v>
      </c>
      <c r="C73" s="30">
        <f t="shared" ref="C73:C80" si="39">B73/J73*100</f>
        <v>8.6338445528035539</v>
      </c>
      <c r="D73" s="29">
        <f t="shared" ref="D73:D80" si="40">D51+L51</f>
        <v>361.39754110305711</v>
      </c>
      <c r="E73" s="33">
        <f>D73/J73*100</f>
        <v>2.9436252450016069</v>
      </c>
      <c r="F73" s="29">
        <f t="shared" ref="F73:F80" si="41">F51+N51</f>
        <v>9577.6786091087106</v>
      </c>
      <c r="G73" s="30">
        <f>F73/J73*100</f>
        <v>78.011312573498273</v>
      </c>
      <c r="H73" s="29">
        <f t="shared" ref="H73:H80" si="42">H51+P51</f>
        <v>1278.2158521329306</v>
      </c>
      <c r="I73" s="33">
        <f>H73/J73*100</f>
        <v>10.411217628696555</v>
      </c>
      <c r="J73" s="29">
        <f t="shared" ref="J73:J79" si="43">B73+D73+F73+H73</f>
        <v>12277.294527104785</v>
      </c>
      <c r="K73" s="30">
        <v>100</v>
      </c>
      <c r="L73" s="23"/>
      <c r="O73" s="61"/>
      <c r="P73" s="61"/>
      <c r="Q73" s="61"/>
      <c r="R73" s="61"/>
      <c r="S73" s="61"/>
    </row>
    <row r="74" spans="1:65" s="4" customFormat="1" x14ac:dyDescent="0.2">
      <c r="A74" s="52" t="s">
        <v>23</v>
      </c>
      <c r="B74" s="29">
        <f t="shared" si="38"/>
        <v>71.002950671403141</v>
      </c>
      <c r="C74" s="30">
        <f t="shared" si="39"/>
        <v>1.7800856448136573</v>
      </c>
      <c r="D74" s="29">
        <f t="shared" si="40"/>
        <v>21.303056176770603</v>
      </c>
      <c r="E74" s="33">
        <f t="shared" ref="E74:E79" si="44">D74/J74*100</f>
        <v>0.53408012107025404</v>
      </c>
      <c r="F74" s="29">
        <f t="shared" si="41"/>
        <v>3609.8393123991032</v>
      </c>
      <c r="G74" s="30">
        <f t="shared" ref="G74:G79" si="45">F74/J74*100</f>
        <v>90.500790168903293</v>
      </c>
      <c r="H74" s="29">
        <f t="shared" si="42"/>
        <v>286.59257537440931</v>
      </c>
      <c r="I74" s="33">
        <f t="shared" ref="I74:I79" si="46">H74/J74*100</f>
        <v>7.1850440652127965</v>
      </c>
      <c r="J74" s="29">
        <f t="shared" si="43"/>
        <v>3988.7378946216859</v>
      </c>
      <c r="K74" s="30">
        <v>100</v>
      </c>
      <c r="L74" s="23"/>
      <c r="O74" s="61"/>
      <c r="P74" s="61"/>
      <c r="Q74" s="61"/>
      <c r="R74" s="61"/>
      <c r="S74" s="61"/>
    </row>
    <row r="75" spans="1:65" s="4" customFormat="1" x14ac:dyDescent="0.2">
      <c r="A75" s="51" t="s">
        <v>13</v>
      </c>
      <c r="B75" s="29">
        <f t="shared" si="38"/>
        <v>3105.2500354626986</v>
      </c>
      <c r="C75" s="30">
        <f t="shared" si="39"/>
        <v>7.9022005896877969</v>
      </c>
      <c r="D75" s="29">
        <f t="shared" si="40"/>
        <v>796.61137393767217</v>
      </c>
      <c r="E75" s="33">
        <f t="shared" si="44"/>
        <v>2.027206439736597</v>
      </c>
      <c r="F75" s="29">
        <f t="shared" si="41"/>
        <v>28637.373244844934</v>
      </c>
      <c r="G75" s="30">
        <f t="shared" si="45"/>
        <v>72.876021305254895</v>
      </c>
      <c r="H75" s="29">
        <f t="shared" si="42"/>
        <v>6756.7816923276259</v>
      </c>
      <c r="I75" s="33">
        <f t="shared" si="46"/>
        <v>17.194571665320719</v>
      </c>
      <c r="J75" s="29">
        <f t="shared" si="43"/>
        <v>39296.016346572927</v>
      </c>
      <c r="K75" s="30">
        <v>100</v>
      </c>
      <c r="L75" s="23"/>
      <c r="O75" s="61"/>
      <c r="P75" s="61"/>
      <c r="Q75" s="61"/>
      <c r="R75" s="61"/>
      <c r="S75" s="61"/>
    </row>
    <row r="76" spans="1:65" s="4" customFormat="1" x14ac:dyDescent="0.2">
      <c r="A76" s="51" t="s">
        <v>14</v>
      </c>
      <c r="B76" s="29">
        <f t="shared" si="38"/>
        <v>6654.523750146911</v>
      </c>
      <c r="C76" s="30">
        <f t="shared" si="39"/>
        <v>10.837335401112716</v>
      </c>
      <c r="D76" s="29">
        <f t="shared" si="40"/>
        <v>4935.0090304119303</v>
      </c>
      <c r="E76" s="33">
        <f>D76/J76*100</f>
        <v>8.0369910872905717</v>
      </c>
      <c r="F76" s="29">
        <f t="shared" si="41"/>
        <v>29636.416210786738</v>
      </c>
      <c r="G76" s="30">
        <f>F76/J76*100</f>
        <v>48.264878843685736</v>
      </c>
      <c r="H76" s="29">
        <f t="shared" si="42"/>
        <v>20177.740235285375</v>
      </c>
      <c r="I76" s="33">
        <f>H76/J76*100</f>
        <v>32.860794667910987</v>
      </c>
      <c r="J76" s="29">
        <f>B76+D76+F76+H76</f>
        <v>61403.689226630951</v>
      </c>
      <c r="K76" s="30">
        <v>100</v>
      </c>
      <c r="L76" s="23"/>
      <c r="O76" s="61"/>
      <c r="P76" s="61"/>
      <c r="Q76" s="61"/>
      <c r="R76" s="61"/>
      <c r="S76" s="61"/>
    </row>
    <row r="77" spans="1:65" s="4" customFormat="1" x14ac:dyDescent="0.2">
      <c r="A77" s="51" t="s">
        <v>25</v>
      </c>
      <c r="B77" s="29">
        <f t="shared" si="38"/>
        <v>927.91243271270605</v>
      </c>
      <c r="C77" s="30">
        <f t="shared" si="39"/>
        <v>26.394374508446845</v>
      </c>
      <c r="D77" s="29">
        <f t="shared" si="40"/>
        <v>514.53766293948047</v>
      </c>
      <c r="E77" s="33">
        <f t="shared" si="44"/>
        <v>14.635971343354621</v>
      </c>
      <c r="F77" s="29">
        <f t="shared" si="41"/>
        <v>1289.9508224342671</v>
      </c>
      <c r="G77" s="30">
        <f t="shared" si="45"/>
        <v>36.692519578892849</v>
      </c>
      <c r="H77" s="29">
        <f t="shared" si="42"/>
        <v>783.16802413550124</v>
      </c>
      <c r="I77" s="33">
        <f t="shared" si="46"/>
        <v>22.277134569305684</v>
      </c>
      <c r="J77" s="29">
        <f t="shared" si="43"/>
        <v>3515.5689422219548</v>
      </c>
      <c r="K77" s="30">
        <v>100</v>
      </c>
      <c r="L77" s="23"/>
      <c r="O77" s="61"/>
      <c r="P77" s="61"/>
      <c r="Q77" s="61"/>
      <c r="R77" s="61"/>
      <c r="S77" s="61"/>
    </row>
    <row r="78" spans="1:65" s="4" customFormat="1" x14ac:dyDescent="0.2">
      <c r="A78" s="51" t="s">
        <v>15</v>
      </c>
      <c r="B78" s="29">
        <f t="shared" si="38"/>
        <v>1212.8146148455842</v>
      </c>
      <c r="C78" s="30">
        <f t="shared" si="39"/>
        <v>7.4944584304436095</v>
      </c>
      <c r="D78" s="29">
        <f t="shared" si="40"/>
        <v>371.41064510945301</v>
      </c>
      <c r="E78" s="33">
        <f t="shared" si="44"/>
        <v>2.2950924290695807</v>
      </c>
      <c r="F78" s="29">
        <f t="shared" si="41"/>
        <v>12282.068964385446</v>
      </c>
      <c r="G78" s="30">
        <f t="shared" si="45"/>
        <v>75.895733912431311</v>
      </c>
      <c r="H78" s="29">
        <f t="shared" si="42"/>
        <v>2316.52440227235</v>
      </c>
      <c r="I78" s="33">
        <f t="shared" si="46"/>
        <v>14.314715228055505</v>
      </c>
      <c r="J78" s="29">
        <f t="shared" si="43"/>
        <v>16182.818626612832</v>
      </c>
      <c r="K78" s="30">
        <v>100</v>
      </c>
      <c r="L78" s="23"/>
      <c r="O78" s="61"/>
      <c r="P78" s="61"/>
      <c r="Q78" s="61"/>
      <c r="R78" s="61"/>
      <c r="S78" s="61"/>
    </row>
    <row r="79" spans="1:65" s="4" customFormat="1" x14ac:dyDescent="0.2">
      <c r="A79" s="51" t="s">
        <v>16</v>
      </c>
      <c r="B79" s="29">
        <f t="shared" si="38"/>
        <v>1902.0257573652254</v>
      </c>
      <c r="C79" s="30">
        <f t="shared" si="39"/>
        <v>6.3944536198617481</v>
      </c>
      <c r="D79" s="29">
        <f t="shared" si="40"/>
        <v>769.63830431699023</v>
      </c>
      <c r="E79" s="33">
        <f t="shared" si="44"/>
        <v>2.5874604599684341</v>
      </c>
      <c r="F79" s="29">
        <f t="shared" si="41"/>
        <v>23556.004422136881</v>
      </c>
      <c r="G79" s="30">
        <f t="shared" si="45"/>
        <v>79.193342762754753</v>
      </c>
      <c r="H79" s="29">
        <f t="shared" si="42"/>
        <v>3517.2615827211084</v>
      </c>
      <c r="I79" s="33">
        <f t="shared" si="46"/>
        <v>11.824743157415064</v>
      </c>
      <c r="J79" s="29">
        <f t="shared" si="43"/>
        <v>29744.930066540204</v>
      </c>
      <c r="K79" s="30">
        <v>100</v>
      </c>
      <c r="L79" s="23"/>
      <c r="O79" s="61"/>
      <c r="P79" s="61"/>
      <c r="Q79" s="61"/>
      <c r="R79" s="61"/>
      <c r="S79" s="61"/>
    </row>
    <row r="80" spans="1:65" s="4" customFormat="1" x14ac:dyDescent="0.2">
      <c r="A80" s="5" t="s">
        <v>17</v>
      </c>
      <c r="B80" s="29">
        <f t="shared" si="38"/>
        <v>1643.4588678466962</v>
      </c>
      <c r="C80" s="30">
        <f t="shared" si="39"/>
        <v>5.8139097722576354</v>
      </c>
      <c r="D80" s="29">
        <f t="shared" si="40"/>
        <v>820.96208227477757</v>
      </c>
      <c r="E80" s="33">
        <f>D80/J80*100</f>
        <v>2.9042402984164841</v>
      </c>
      <c r="F80" s="29">
        <f t="shared" si="41"/>
        <v>19015.218475921731</v>
      </c>
      <c r="G80" s="30">
        <f>F80/J80*100</f>
        <v>67.26834889614517</v>
      </c>
      <c r="H80" s="29">
        <f t="shared" si="42"/>
        <v>6788.0656506476298</v>
      </c>
      <c r="I80" s="33">
        <f>H80/J80*100</f>
        <v>24.013501033180709</v>
      </c>
      <c r="J80" s="29">
        <f>B80+D80+F80+H80</f>
        <v>28267.705076690836</v>
      </c>
      <c r="K80" s="30">
        <v>100</v>
      </c>
      <c r="L80" s="23"/>
      <c r="O80" s="61"/>
      <c r="P80" s="61"/>
      <c r="Q80" s="61"/>
      <c r="R80" s="61"/>
      <c r="S80" s="61"/>
    </row>
    <row r="81" spans="1:18" s="4" customFormat="1" x14ac:dyDescent="0.2">
      <c r="A81" s="37"/>
      <c r="B81" s="19"/>
      <c r="C81" s="18"/>
      <c r="D81" s="19"/>
      <c r="E81" s="34"/>
      <c r="F81" s="19"/>
      <c r="G81" s="18"/>
      <c r="H81" s="19"/>
      <c r="I81" s="34"/>
      <c r="J81" s="19"/>
      <c r="K81" s="18"/>
      <c r="L81" s="23"/>
    </row>
    <row r="82" spans="1:18" s="4" customFormat="1" x14ac:dyDescent="0.2">
      <c r="A82" s="38" t="s">
        <v>1</v>
      </c>
      <c r="B82" s="31">
        <f>SUM(B73:B80)</f>
        <v>16576.99093381131</v>
      </c>
      <c r="C82" s="32">
        <f>B82/J82*100</f>
        <v>8.5151359995972928</v>
      </c>
      <c r="D82" s="31">
        <f>SUM(D73:D80)</f>
        <v>8590.8696962701324</v>
      </c>
      <c r="E82" s="35">
        <f>D82/J82*100</f>
        <v>4.4128891733513402</v>
      </c>
      <c r="F82" s="31">
        <f>SUM(F73:F80)</f>
        <v>127604.55006201782</v>
      </c>
      <c r="G82" s="32">
        <f>F82/J82*100</f>
        <v>65.546883767021725</v>
      </c>
      <c r="H82" s="31">
        <f>SUM(H73:H80)</f>
        <v>41904.350014896932</v>
      </c>
      <c r="I82" s="35">
        <f>H82/J82*100</f>
        <v>21.525091060029638</v>
      </c>
      <c r="J82" s="31">
        <f>SUM(J73:J80)</f>
        <v>194676.7607069962</v>
      </c>
      <c r="K82" s="32">
        <v>100</v>
      </c>
      <c r="L82" s="23"/>
      <c r="N82" s="23"/>
      <c r="O82" s="23"/>
    </row>
    <row r="83" spans="1:18" x14ac:dyDescent="0.2">
      <c r="A83" s="27" t="s">
        <v>10</v>
      </c>
      <c r="M83" s="20"/>
      <c r="N83" s="20"/>
    </row>
    <row r="84" spans="1:18" x14ac:dyDescent="0.2">
      <c r="A84" s="50" t="s">
        <v>24</v>
      </c>
      <c r="C84" s="22"/>
      <c r="R84" s="20"/>
    </row>
    <row r="85" spans="1:18" x14ac:dyDescent="0.2">
      <c r="A85" s="27" t="s">
        <v>10</v>
      </c>
    </row>
  </sheetData>
  <phoneticPr fontId="0" type="noConversion"/>
  <pageMargins left="0.27" right="0.19" top="1" bottom="1" header="0.5" footer="0.5"/>
  <pageSetup paperSize="9" orientation="landscape" r:id="rId1"/>
  <headerFooter alignWithMargins="0"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rowBreaks count="3" manualBreakCount="3">
    <brk id="21" max="16383" man="1"/>
    <brk id="42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Company>CAA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SAMMY</dc:creator>
  <cp:lastModifiedBy>David Young</cp:lastModifiedBy>
  <cp:lastPrinted>2016-09-29T13:09:48Z</cp:lastPrinted>
  <dcterms:created xsi:type="dcterms:W3CDTF">2001-07-11T05:31:53Z</dcterms:created>
  <dcterms:modified xsi:type="dcterms:W3CDTF">2025-10-06T15:59:05Z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2024-08-12T13:05:57Z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22dfd7e9-b2f9-469b-ac6e-4cb13e26982a</vt:lpwstr>
  </property>
  <property fmtid="{D5CDD505-2E9C-101B-9397-08002B2CF9AE}" pid="8" name="MSIP_Label_1e6039e1-a83a-4485-9581-62128b86c05c_ContentBits">
    <vt:lpwstr>3</vt:lpwstr>
  </property>
</Properties>
</file>