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napback\2024Snapback\Process\Report24\DY\Tables\"/>
    </mc:Choice>
  </mc:AlternateContent>
  <xr:revisionPtr revIDLastSave="0" documentId="13_ncr:1_{E8EC1F93-0FE5-4CEA-A054-5FD8C85E96AE}" xr6:coauthVersionLast="47" xr6:coauthVersionMax="47" xr10:uidLastSave="{00000000-0000-0000-0000-000000000000}"/>
  <bookViews>
    <workbookView xWindow="-110" yWindow="-110" windowWidth="19420" windowHeight="11500" tabRatio="903" xr2:uid="{00000000-000D-0000-FFFF-FFFF00000000}"/>
  </bookViews>
  <sheets>
    <sheet name="Birmingham" sheetId="13" r:id="rId1"/>
    <sheet name="East Midlands" sheetId="4" r:id="rId2"/>
    <sheet name="Gatwick" sheetId="2" r:id="rId3"/>
    <sheet name="Heathrow" sheetId="11" r:id="rId4"/>
    <sheet name="London City" sheetId="18" r:id="rId5"/>
    <sheet name="Luton" sheetId="6" r:id="rId6"/>
    <sheet name="Manchester" sheetId="5" r:id="rId7"/>
    <sheet name="Stansted" sheetId="3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6" l="1"/>
  <c r="C16" i="6"/>
  <c r="C15" i="18"/>
  <c r="C16" i="11"/>
  <c r="G16" i="2"/>
  <c r="E16" i="2"/>
  <c r="D16" i="2"/>
  <c r="C16" i="2"/>
  <c r="C12" i="4"/>
  <c r="C13" i="13"/>
  <c r="E15" i="18" l="1"/>
  <c r="E16" i="3"/>
  <c r="F16" i="3" s="1"/>
  <c r="C16" i="3"/>
  <c r="D16" i="3" s="1"/>
  <c r="E11" i="5"/>
  <c r="F7" i="5" s="1"/>
  <c r="C11" i="5"/>
  <c r="D11" i="5" s="1"/>
  <c r="F9" i="6"/>
  <c r="D10" i="6"/>
  <c r="D10" i="18"/>
  <c r="E16" i="11"/>
  <c r="D15" i="11"/>
  <c r="F7" i="2"/>
  <c r="F8" i="3"/>
  <c r="D9" i="3"/>
  <c r="D13" i="3"/>
  <c r="D6" i="3"/>
  <c r="F11" i="5"/>
  <c r="D11" i="6"/>
  <c r="D14" i="6"/>
  <c r="F16" i="2"/>
  <c r="D9" i="2"/>
  <c r="E13" i="13"/>
  <c r="F8" i="13" s="1"/>
  <c r="D13" i="13"/>
  <c r="E12" i="4"/>
  <c r="F8" i="4" s="1"/>
  <c r="D6" i="4"/>
  <c r="D7" i="4"/>
  <c r="D11" i="4"/>
  <c r="G6" i="4"/>
  <c r="G15" i="6"/>
  <c r="G14" i="6"/>
  <c r="G13" i="6"/>
  <c r="G12" i="6"/>
  <c r="G11" i="6"/>
  <c r="G10" i="6"/>
  <c r="G9" i="6"/>
  <c r="G8" i="6"/>
  <c r="G7" i="6"/>
  <c r="G6" i="6"/>
  <c r="G14" i="18"/>
  <c r="G13" i="18"/>
  <c r="G12" i="18"/>
  <c r="G11" i="18"/>
  <c r="G10" i="18"/>
  <c r="G9" i="18"/>
  <c r="G8" i="18"/>
  <c r="G7" i="18"/>
  <c r="G6" i="18"/>
  <c r="G15" i="3"/>
  <c r="G14" i="3"/>
  <c r="G13" i="3"/>
  <c r="G12" i="3"/>
  <c r="G11" i="3"/>
  <c r="G10" i="3"/>
  <c r="G9" i="3"/>
  <c r="G8" i="3"/>
  <c r="G7" i="3"/>
  <c r="G6" i="3"/>
  <c r="G10" i="5"/>
  <c r="G9" i="5"/>
  <c r="G8" i="5"/>
  <c r="G7" i="5"/>
  <c r="G6" i="5"/>
  <c r="G15" i="11"/>
  <c r="G14" i="11"/>
  <c r="G13" i="11"/>
  <c r="G12" i="11"/>
  <c r="G11" i="11"/>
  <c r="G10" i="11"/>
  <c r="G9" i="11"/>
  <c r="G8" i="11"/>
  <c r="G7" i="11"/>
  <c r="G6" i="11"/>
  <c r="G15" i="2"/>
  <c r="G14" i="2"/>
  <c r="G13" i="2"/>
  <c r="G12" i="2"/>
  <c r="G11" i="2"/>
  <c r="G10" i="2"/>
  <c r="G9" i="2"/>
  <c r="G8" i="2"/>
  <c r="G7" i="2"/>
  <c r="G6" i="2"/>
  <c r="G11" i="4"/>
  <c r="G10" i="4"/>
  <c r="G9" i="4"/>
  <c r="G8" i="4"/>
  <c r="G7" i="4"/>
  <c r="G12" i="13"/>
  <c r="G11" i="13"/>
  <c r="G10" i="13"/>
  <c r="G9" i="13"/>
  <c r="G8" i="13"/>
  <c r="G7" i="13"/>
  <c r="G13" i="13" s="1"/>
  <c r="F12" i="13"/>
  <c r="D12" i="4"/>
  <c r="D8" i="4"/>
  <c r="D9" i="4"/>
  <c r="D15" i="3"/>
  <c r="D11" i="3"/>
  <c r="D7" i="3"/>
  <c r="D14" i="3"/>
  <c r="D6" i="5"/>
  <c r="D10" i="4"/>
  <c r="D8" i="13"/>
  <c r="F10" i="6" l="1"/>
  <c r="F10" i="5"/>
  <c r="G11" i="5"/>
  <c r="H7" i="5" s="1"/>
  <c r="G15" i="18"/>
  <c r="H15" i="18" s="1"/>
  <c r="D7" i="18"/>
  <c r="D13" i="18"/>
  <c r="D14" i="18"/>
  <c r="D11" i="18"/>
  <c r="D15" i="18"/>
  <c r="D8" i="18"/>
  <c r="D6" i="18"/>
  <c r="D12" i="18"/>
  <c r="D9" i="18"/>
  <c r="F9" i="4"/>
  <c r="F6" i="4"/>
  <c r="F10" i="4"/>
  <c r="F10" i="13"/>
  <c r="F9" i="13"/>
  <c r="F13" i="13"/>
  <c r="H12" i="13"/>
  <c r="H13" i="13"/>
  <c r="G16" i="3"/>
  <c r="H8" i="3" s="1"/>
  <c r="F7" i="3"/>
  <c r="F9" i="3"/>
  <c r="H14" i="3"/>
  <c r="H12" i="3"/>
  <c r="D10" i="3"/>
  <c r="D8" i="3"/>
  <c r="H7" i="3"/>
  <c r="D12" i="3"/>
  <c r="F6" i="6"/>
  <c r="F14" i="6"/>
  <c r="F11" i="6"/>
  <c r="F15" i="6"/>
  <c r="F12" i="6"/>
  <c r="F16" i="6"/>
  <c r="F13" i="6"/>
  <c r="G16" i="6"/>
  <c r="H10" i="6" s="1"/>
  <c r="D9" i="11"/>
  <c r="D10" i="11"/>
  <c r="D14" i="11"/>
  <c r="D16" i="11"/>
  <c r="D12" i="11"/>
  <c r="D13" i="11"/>
  <c r="D7" i="11"/>
  <c r="D11" i="11"/>
  <c r="D8" i="11"/>
  <c r="D6" i="11"/>
  <c r="F15" i="2"/>
  <c r="F8" i="2"/>
  <c r="F11" i="2"/>
  <c r="H10" i="2"/>
  <c r="H9" i="5"/>
  <c r="H11" i="5"/>
  <c r="H8" i="5"/>
  <c r="H8" i="13"/>
  <c r="D9" i="5"/>
  <c r="H11" i="3"/>
  <c r="H16" i="3"/>
  <c r="H10" i="3"/>
  <c r="D7" i="2"/>
  <c r="D12" i="2"/>
  <c r="D6" i="2"/>
  <c r="D8" i="2"/>
  <c r="D13" i="2"/>
  <c r="D11" i="2"/>
  <c r="H9" i="3"/>
  <c r="H11" i="13"/>
  <c r="H11" i="2"/>
  <c r="H6" i="3"/>
  <c r="H13" i="3"/>
  <c r="D12" i="13"/>
  <c r="D11" i="13"/>
  <c r="D10" i="13"/>
  <c r="D7" i="13"/>
  <c r="D9" i="13"/>
  <c r="D14" i="2"/>
  <c r="F9" i="2"/>
  <c r="F13" i="2"/>
  <c r="F6" i="2"/>
  <c r="F10" i="2"/>
  <c r="F14" i="2"/>
  <c r="D8" i="5"/>
  <c r="D7" i="5"/>
  <c r="H6" i="5"/>
  <c r="F11" i="4"/>
  <c r="F7" i="4"/>
  <c r="D8" i="6"/>
  <c r="D12" i="6"/>
  <c r="D16" i="6"/>
  <c r="D9" i="6"/>
  <c r="D13" i="6"/>
  <c r="D6" i="6"/>
  <c r="F8" i="5"/>
  <c r="F6" i="5"/>
  <c r="F9" i="5"/>
  <c r="F11" i="3"/>
  <c r="F13" i="3"/>
  <c r="F12" i="3"/>
  <c r="F14" i="3"/>
  <c r="H7" i="13"/>
  <c r="G12" i="4"/>
  <c r="F6" i="3"/>
  <c r="H14" i="2"/>
  <c r="H7" i="2"/>
  <c r="H9" i="13"/>
  <c r="D15" i="2"/>
  <c r="H15" i="3"/>
  <c r="F10" i="3"/>
  <c r="H10" i="13"/>
  <c r="H12" i="2"/>
  <c r="G16" i="11"/>
  <c r="H12" i="11" s="1"/>
  <c r="D10" i="2"/>
  <c r="F12" i="2"/>
  <c r="D15" i="6"/>
  <c r="D7" i="6"/>
  <c r="D10" i="5"/>
  <c r="F15" i="3"/>
  <c r="F7" i="6"/>
  <c r="F8" i="6"/>
  <c r="F11" i="13"/>
  <c r="F7" i="13"/>
  <c r="H13" i="6" l="1"/>
  <c r="H15" i="6"/>
  <c r="H7" i="6"/>
  <c r="H8" i="6"/>
  <c r="H9" i="6"/>
  <c r="H14" i="6"/>
  <c r="H11" i="6"/>
  <c r="H6" i="6"/>
  <c r="H16" i="6"/>
  <c r="H12" i="6"/>
  <c r="H10" i="5"/>
  <c r="H6" i="18"/>
  <c r="H9" i="18"/>
  <c r="H12" i="18"/>
  <c r="H7" i="18"/>
  <c r="H8" i="18"/>
  <c r="H11" i="18"/>
  <c r="H14" i="18"/>
  <c r="H10" i="18"/>
  <c r="H13" i="18"/>
  <c r="H14" i="11"/>
  <c r="H6" i="2"/>
  <c r="H13" i="2"/>
  <c r="H8" i="2"/>
  <c r="H16" i="2"/>
  <c r="H15" i="2"/>
  <c r="H9" i="2"/>
  <c r="H12" i="4"/>
  <c r="H7" i="4"/>
  <c r="H8" i="4"/>
  <c r="H6" i="4"/>
  <c r="H10" i="4"/>
  <c r="H11" i="11"/>
  <c r="H7" i="11"/>
  <c r="H6" i="11"/>
  <c r="H13" i="11"/>
  <c r="H15" i="11"/>
  <c r="H16" i="11"/>
  <c r="H10" i="11"/>
  <c r="H8" i="11"/>
  <c r="H11" i="4"/>
  <c r="H9" i="4"/>
  <c r="H9" i="11"/>
</calcChain>
</file>

<file path=xl/sharedStrings.xml><?xml version="1.0" encoding="utf-8"?>
<sst xmlns="http://schemas.openxmlformats.org/spreadsheetml/2006/main" count="188" uniqueCount="54">
  <si>
    <t>Region</t>
  </si>
  <si>
    <t>County</t>
  </si>
  <si>
    <t>Total</t>
  </si>
  <si>
    <t>000's</t>
  </si>
  <si>
    <t>%</t>
  </si>
  <si>
    <t>Greater London</t>
  </si>
  <si>
    <t>West Midlands</t>
  </si>
  <si>
    <t>Isle of Wight</t>
  </si>
  <si>
    <t>Buckinghamshire County</t>
  </si>
  <si>
    <t>East Sussex County</t>
  </si>
  <si>
    <t>Hampshire County</t>
  </si>
  <si>
    <t>Kent County</t>
  </si>
  <si>
    <t>Oxfordshire County</t>
  </si>
  <si>
    <t>Surrey County</t>
  </si>
  <si>
    <t>County of Herefordshire</t>
  </si>
  <si>
    <t>Shropshire County</t>
  </si>
  <si>
    <t>Staffordshire County</t>
  </si>
  <si>
    <t>Warwickshire County</t>
  </si>
  <si>
    <t>Worcestershire County</t>
  </si>
  <si>
    <t>West Sussex County</t>
  </si>
  <si>
    <t>Cheshire County</t>
  </si>
  <si>
    <t>Cumbria County</t>
  </si>
  <si>
    <t>Greater Manchester</t>
  </si>
  <si>
    <t>Lancashire County</t>
  </si>
  <si>
    <t>Merseyside</t>
  </si>
  <si>
    <t>Scheduled</t>
  </si>
  <si>
    <t>Charter</t>
  </si>
  <si>
    <t>Derbyshire County</t>
  </si>
  <si>
    <t>Leicestershire County</t>
  </si>
  <si>
    <t>Lincolnshire County</t>
  </si>
  <si>
    <t>Northamptonshire County</t>
  </si>
  <si>
    <t>Nottinghamshire County</t>
  </si>
  <si>
    <t>Rutland</t>
  </si>
  <si>
    <t>East Midlands</t>
  </si>
  <si>
    <t>North West</t>
  </si>
  <si>
    <t>South East</t>
  </si>
  <si>
    <t xml:space="preserve"> </t>
  </si>
  <si>
    <t>Table 5.2</t>
  </si>
  <si>
    <t>Table 5.3</t>
  </si>
  <si>
    <t>Table 5.5</t>
  </si>
  <si>
    <t>Berkshire County</t>
  </si>
  <si>
    <t>Table 5.1</t>
  </si>
  <si>
    <t>Table 5.4</t>
  </si>
  <si>
    <t>Table 5.6</t>
  </si>
  <si>
    <t>Table 5.8</t>
  </si>
  <si>
    <t>Table 5.7</t>
  </si>
  <si>
    <t>Origin/destination patterns of terminating passengers at Birmingham Airport in 2024 within the West Midlands Planning Region.</t>
  </si>
  <si>
    <t>Origin/destination patterns of terminating passengers at East Midlands Airport in 2024 within the East Midlands Planning Region.</t>
  </si>
  <si>
    <t>Origin/destination patterns of terminating passengers at Gatwick Airport in 2024 within the South East Planning Region.</t>
  </si>
  <si>
    <t>Origin/destination patterns of terminating passengers at Heathrow Airport in 2024 within the South East Planning Region.</t>
  </si>
  <si>
    <t>Origin/destination patterns of terminating passengers at London City Airport in 2024 within the South East Planning Region.</t>
  </si>
  <si>
    <t>Origin/destination patterns of terminating passengers at Luton Airport in 2024 within the South East Planning Region.</t>
  </si>
  <si>
    <t>Origin/destination patterns of terminating passengers at Manchester Airport in 2024 within the North West Planning Region.</t>
  </si>
  <si>
    <t>Origin/destination patterns of terminating passengers at Stansted Airport in 2024 within the South East Planning Region.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</si>
</sst>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\ \ \ \ "/>
  </numFmts>
  <fonts count="3" x14ac:knownFonts="1">
    <font>
      <sz val="8"/>
      <name val="Arial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Fill="1"/>
    <xf numFmtId="0" fontId="0" fillId="0" borderId="0" xfId="0" applyFill="1"/>
    <xf numFmtId="0" fontId="2" fillId="0" borderId="0" xfId="0" applyFont="1" applyFill="1"/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 applyAlignment="1">
      <alignment horizontal="centerContinuous"/>
    </xf>
    <xf numFmtId="0" fontId="0" fillId="0" borderId="4" xfId="0" applyFill="1" applyBorder="1" applyAlignment="1">
      <alignment horizontal="center"/>
    </xf>
    <xf numFmtId="164" fontId="0" fillId="0" borderId="4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Continuous"/>
    </xf>
    <xf numFmtId="0" fontId="0" fillId="0" borderId="6" xfId="0" applyFill="1" applyBorder="1"/>
    <xf numFmtId="0" fontId="0" fillId="0" borderId="7" xfId="0" applyFill="1" applyBorder="1"/>
    <xf numFmtId="0" fontId="2" fillId="0" borderId="5" xfId="0" applyFont="1" applyFill="1" applyBorder="1" applyAlignment="1">
      <alignment horizontal="centerContinuous"/>
    </xf>
    <xf numFmtId="164" fontId="0" fillId="0" borderId="6" xfId="0" applyNumberFormat="1" applyFill="1" applyBorder="1"/>
    <xf numFmtId="0" fontId="2" fillId="0" borderId="8" xfId="0" applyFont="1" applyFill="1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2" fillId="0" borderId="6" xfId="0" applyFont="1" applyFill="1" applyBorder="1"/>
    <xf numFmtId="164" fontId="0" fillId="0" borderId="9" xfId="0" applyNumberFormat="1" applyFill="1" applyBorder="1"/>
    <xf numFmtId="165" fontId="0" fillId="0" borderId="12" xfId="0" applyNumberFormat="1" applyFill="1" applyBorder="1" applyAlignment="1"/>
    <xf numFmtId="165" fontId="0" fillId="0" borderId="4" xfId="0" applyNumberFormat="1" applyFill="1" applyBorder="1" applyAlignment="1"/>
    <xf numFmtId="0" fontId="0" fillId="0" borderId="13" xfId="0" applyFill="1" applyBorder="1"/>
    <xf numFmtId="0" fontId="0" fillId="0" borderId="14" xfId="0" applyFill="1" applyBorder="1"/>
    <xf numFmtId="0" fontId="2" fillId="0" borderId="15" xfId="0" applyFont="1" applyFill="1" applyBorder="1"/>
    <xf numFmtId="0" fontId="0" fillId="0" borderId="16" xfId="0" applyFill="1" applyBorder="1"/>
    <xf numFmtId="0" fontId="0" fillId="0" borderId="5" xfId="0" applyFill="1" applyBorder="1"/>
    <xf numFmtId="0" fontId="2" fillId="0" borderId="11" xfId="0" applyFont="1" applyFill="1" applyBorder="1"/>
    <xf numFmtId="0" fontId="0" fillId="0" borderId="15" xfId="0" applyFill="1" applyBorder="1"/>
    <xf numFmtId="0" fontId="0" fillId="0" borderId="18" xfId="0" applyFill="1" applyBorder="1"/>
    <xf numFmtId="0" fontId="0" fillId="0" borderId="19" xfId="0" applyFill="1" applyBorder="1" applyAlignment="1">
      <alignment horizontal="centerContinuous"/>
    </xf>
    <xf numFmtId="165" fontId="0" fillId="0" borderId="6" xfId="0" applyNumberFormat="1" applyFill="1" applyBorder="1" applyAlignment="1"/>
    <xf numFmtId="0" fontId="0" fillId="0" borderId="20" xfId="0" applyFill="1" applyBorder="1"/>
    <xf numFmtId="0" fontId="0" fillId="2" borderId="1" xfId="0" applyFill="1" applyBorder="1"/>
    <xf numFmtId="0" fontId="2" fillId="2" borderId="5" xfId="0" applyFont="1" applyFill="1" applyBorder="1" applyAlignment="1">
      <alignment horizontal="centerContinuous"/>
    </xf>
    <xf numFmtId="0" fontId="0" fillId="2" borderId="3" xfId="0" applyFill="1" applyBorder="1" applyAlignment="1">
      <alignment horizontal="centerContinuous"/>
    </xf>
    <xf numFmtId="0" fontId="0" fillId="2" borderId="5" xfId="0" applyFill="1" applyBorder="1" applyAlignment="1">
      <alignment horizontal="centerContinuous"/>
    </xf>
    <xf numFmtId="0" fontId="0" fillId="2" borderId="17" xfId="0" applyFill="1" applyBorder="1"/>
    <xf numFmtId="0" fontId="0" fillId="2" borderId="2" xfId="0" applyFill="1" applyBorder="1"/>
    <xf numFmtId="164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165" fontId="0" fillId="2" borderId="12" xfId="0" applyNumberFormat="1" applyFill="1" applyBorder="1" applyAlignment="1"/>
    <xf numFmtId="0" fontId="2" fillId="2" borderId="6" xfId="0" applyFont="1" applyFill="1" applyBorder="1"/>
    <xf numFmtId="0" fontId="2" fillId="2" borderId="11" xfId="0" applyFont="1" applyFill="1" applyBorder="1"/>
    <xf numFmtId="0" fontId="2" fillId="2" borderId="8" xfId="0" applyFont="1" applyFill="1" applyBorder="1"/>
    <xf numFmtId="0" fontId="0" fillId="2" borderId="9" xfId="0" applyFill="1" applyBorder="1"/>
    <xf numFmtId="165" fontId="0" fillId="2" borderId="4" xfId="0" applyNumberFormat="1" applyFill="1" applyBorder="1" applyAlignment="1"/>
    <xf numFmtId="0" fontId="2" fillId="2" borderId="0" xfId="0" applyFont="1" applyFill="1"/>
    <xf numFmtId="0" fontId="0" fillId="2" borderId="0" xfId="0" applyFill="1"/>
    <xf numFmtId="0" fontId="2" fillId="0" borderId="4" xfId="0" applyFont="1" applyFill="1" applyBorder="1"/>
    <xf numFmtId="164" fontId="0" fillId="0" borderId="4" xfId="0" applyNumberFormat="1" applyFill="1" applyBorder="1"/>
    <xf numFmtId="0" fontId="2" fillId="0" borderId="9" xfId="0" applyFont="1" applyFill="1" applyBorder="1"/>
    <xf numFmtId="165" fontId="2" fillId="0" borderId="4" xfId="0" applyNumberFormat="1" applyFont="1" applyFill="1" applyBorder="1" applyAlignment="1"/>
    <xf numFmtId="0" fontId="0" fillId="0" borderId="4" xfId="0" applyFill="1" applyBorder="1"/>
    <xf numFmtId="0" fontId="0" fillId="0" borderId="21" xfId="0" applyFill="1" applyBorder="1"/>
    <xf numFmtId="165" fontId="0" fillId="0" borderId="22" xfId="0" applyNumberFormat="1" applyFill="1" applyBorder="1" applyAlignment="1"/>
    <xf numFmtId="165" fontId="2" fillId="0" borderId="22" xfId="0" applyNumberFormat="1" applyFont="1" applyFill="1" applyBorder="1" applyAlignment="1"/>
    <xf numFmtId="3" fontId="0" fillId="2" borderId="0" xfId="0" applyNumberFormat="1" applyFill="1" applyAlignment="1">
      <alignment horizontal="right" indent="1"/>
    </xf>
    <xf numFmtId="3" fontId="0" fillId="2" borderId="4" xfId="0" applyNumberFormat="1" applyFill="1" applyBorder="1" applyAlignment="1">
      <alignment horizontal="right" indent="1"/>
    </xf>
    <xf numFmtId="3" fontId="0" fillId="0" borderId="0" xfId="0" applyNumberFormat="1" applyFill="1" applyAlignment="1">
      <alignment horizontal="right" indent="1"/>
    </xf>
    <xf numFmtId="3" fontId="2" fillId="0" borderId="4" xfId="0" applyNumberFormat="1" applyFont="1" applyFill="1" applyBorder="1" applyAlignment="1">
      <alignment horizontal="right" indent="1"/>
    </xf>
    <xf numFmtId="3" fontId="0" fillId="0" borderId="5" xfId="0" applyNumberFormat="1" applyFill="1" applyBorder="1" applyAlignment="1">
      <alignment horizontal="right" indent="1"/>
    </xf>
    <xf numFmtId="3" fontId="0" fillId="0" borderId="6" xfId="0" applyNumberFormat="1" applyFill="1" applyBorder="1" applyAlignment="1">
      <alignment horizontal="right" indent="1"/>
    </xf>
    <xf numFmtId="3" fontId="0" fillId="0" borderId="4" xfId="0" applyNumberFormat="1" applyFill="1" applyBorder="1" applyAlignment="1">
      <alignment horizontal="right" indent="1"/>
    </xf>
    <xf numFmtId="3" fontId="0" fillId="0" borderId="0" xfId="0" applyNumberFormat="1" applyFill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zoomScaleNormal="100" workbookViewId="0">
      <selection activeCell="E13" sqref="E13"/>
    </sheetView>
  </sheetViews>
  <sheetFormatPr defaultColWidth="9.33203125" defaultRowHeight="10" x14ac:dyDescent="0.2"/>
  <cols>
    <col min="1" max="1" width="19.77734375" style="3" customWidth="1"/>
    <col min="2" max="2" width="20.77734375" style="2" customWidth="1"/>
    <col min="3" max="8" width="10.77734375" style="2" customWidth="1"/>
    <col min="9" max="16384" width="9.33203125" style="2"/>
  </cols>
  <sheetData>
    <row r="1" spans="1:8" ht="10.5" x14ac:dyDescent="0.25">
      <c r="A1" s="1" t="s">
        <v>41</v>
      </c>
    </row>
    <row r="2" spans="1:8" x14ac:dyDescent="0.2">
      <c r="A2" s="3" t="s">
        <v>46</v>
      </c>
    </row>
    <row r="5" spans="1:8" x14ac:dyDescent="0.2">
      <c r="A5" s="33" t="s">
        <v>0</v>
      </c>
      <c r="B5" s="33" t="s">
        <v>1</v>
      </c>
      <c r="C5" s="34" t="s">
        <v>25</v>
      </c>
      <c r="D5" s="35"/>
      <c r="E5" s="34" t="s">
        <v>26</v>
      </c>
      <c r="F5" s="35"/>
      <c r="G5" s="36" t="s">
        <v>2</v>
      </c>
      <c r="H5" s="35"/>
    </row>
    <row r="6" spans="1:8" x14ac:dyDescent="0.2">
      <c r="A6" s="37"/>
      <c r="B6" s="38"/>
      <c r="C6" s="39" t="s">
        <v>3</v>
      </c>
      <c r="D6" s="40" t="s">
        <v>4</v>
      </c>
      <c r="E6" s="39" t="s">
        <v>3</v>
      </c>
      <c r="F6" s="40" t="s">
        <v>4</v>
      </c>
      <c r="G6" s="39" t="s">
        <v>3</v>
      </c>
      <c r="H6" s="40" t="s">
        <v>4</v>
      </c>
    </row>
    <row r="7" spans="1:8" x14ac:dyDescent="0.2">
      <c r="A7" s="41" t="s">
        <v>6</v>
      </c>
      <c r="B7" s="42" t="s">
        <v>14</v>
      </c>
      <c r="C7" s="59">
        <v>102.78127471116319</v>
      </c>
      <c r="D7" s="20">
        <f t="shared" ref="D7:D13" si="0">C7/$C$13*100</f>
        <v>1.264180636945555</v>
      </c>
      <c r="E7" s="59">
        <v>8.4521289867522693</v>
      </c>
      <c r="F7" s="43">
        <f t="shared" ref="F7:F13" si="1">E7/$E$13*100</f>
        <v>0.95081513319476696</v>
      </c>
      <c r="G7" s="59">
        <f t="shared" ref="G7:G12" si="2">C7+E7</f>
        <v>111.23340369791546</v>
      </c>
      <c r="H7" s="43">
        <f t="shared" ref="H7:H13" si="3">G7/$G$13*100</f>
        <v>1.2332952498270795</v>
      </c>
    </row>
    <row r="8" spans="1:8" x14ac:dyDescent="0.2">
      <c r="A8" s="44"/>
      <c r="B8" s="42" t="s">
        <v>15</v>
      </c>
      <c r="C8" s="59">
        <v>321.31739108531048</v>
      </c>
      <c r="D8" s="20">
        <f t="shared" si="0"/>
        <v>3.9521131185172358</v>
      </c>
      <c r="E8" s="59">
        <v>44.174419154522397</v>
      </c>
      <c r="F8" s="43">
        <f t="shared" si="1"/>
        <v>4.9693640854323773</v>
      </c>
      <c r="G8" s="59">
        <f t="shared" si="2"/>
        <v>365.49181023983289</v>
      </c>
      <c r="H8" s="43">
        <f t="shared" si="3"/>
        <v>4.0523736434753506</v>
      </c>
    </row>
    <row r="9" spans="1:8" x14ac:dyDescent="0.2">
      <c r="A9" s="44"/>
      <c r="B9" s="42" t="s">
        <v>16</v>
      </c>
      <c r="C9" s="59">
        <v>721.14937428971587</v>
      </c>
      <c r="D9" s="20">
        <f t="shared" si="0"/>
        <v>8.869933534920877</v>
      </c>
      <c r="E9" s="59">
        <v>100.396049860847</v>
      </c>
      <c r="F9" s="43">
        <f t="shared" si="1"/>
        <v>11.293969089952268</v>
      </c>
      <c r="G9" s="59">
        <f t="shared" si="2"/>
        <v>821.54542415056289</v>
      </c>
      <c r="H9" s="43">
        <f t="shared" si="3"/>
        <v>9.1088471218025848</v>
      </c>
    </row>
    <row r="10" spans="1:8" x14ac:dyDescent="0.2">
      <c r="A10" s="44"/>
      <c r="B10" s="42" t="s">
        <v>17</v>
      </c>
      <c r="C10" s="59">
        <v>957.74284464981417</v>
      </c>
      <c r="D10" s="20">
        <f t="shared" si="0"/>
        <v>11.779966368211893</v>
      </c>
      <c r="E10" s="59">
        <v>102.99057943986033</v>
      </c>
      <c r="F10" s="43">
        <f t="shared" si="1"/>
        <v>11.585838510202944</v>
      </c>
      <c r="G10" s="59">
        <f t="shared" si="2"/>
        <v>1060.7334240896746</v>
      </c>
      <c r="H10" s="43">
        <f t="shared" si="3"/>
        <v>11.760833075065962</v>
      </c>
    </row>
    <row r="11" spans="1:8" x14ac:dyDescent="0.2">
      <c r="A11" s="44"/>
      <c r="B11" s="42" t="s">
        <v>6</v>
      </c>
      <c r="C11" s="59">
        <v>5257.0777187763952</v>
      </c>
      <c r="D11" s="20">
        <f t="shared" si="0"/>
        <v>64.660570494687704</v>
      </c>
      <c r="E11" s="59">
        <v>515.58565263746232</v>
      </c>
      <c r="F11" s="43">
        <f t="shared" si="1"/>
        <v>58.000373841214795</v>
      </c>
      <c r="G11" s="59">
        <f t="shared" si="2"/>
        <v>5772.663371413857</v>
      </c>
      <c r="H11" s="43">
        <f t="shared" si="3"/>
        <v>64.004139746996728</v>
      </c>
    </row>
    <row r="12" spans="1:8" x14ac:dyDescent="0.2">
      <c r="A12" s="45"/>
      <c r="B12" s="42" t="s">
        <v>18</v>
      </c>
      <c r="C12" s="59">
        <v>770.19946952957855</v>
      </c>
      <c r="D12" s="20">
        <f t="shared" si="0"/>
        <v>9.4732358467167348</v>
      </c>
      <c r="E12" s="59">
        <v>117.336220665159</v>
      </c>
      <c r="F12" s="43">
        <f t="shared" si="1"/>
        <v>13.199639340002856</v>
      </c>
      <c r="G12" s="59">
        <f t="shared" si="2"/>
        <v>887.53569019473753</v>
      </c>
      <c r="H12" s="43">
        <f t="shared" si="3"/>
        <v>9.8405111628322945</v>
      </c>
    </row>
    <row r="13" spans="1:8" x14ac:dyDescent="0.2">
      <c r="A13" s="46" t="s">
        <v>2</v>
      </c>
      <c r="B13" s="47" t="s">
        <v>36</v>
      </c>
      <c r="C13" s="60">
        <f>SUM(C7:C12)</f>
        <v>8130.2680730419779</v>
      </c>
      <c r="D13" s="48">
        <f t="shared" si="0"/>
        <v>100</v>
      </c>
      <c r="E13" s="60">
        <f>SUM(E7:E12)</f>
        <v>888.93505074460325</v>
      </c>
      <c r="F13" s="48">
        <f t="shared" si="1"/>
        <v>100</v>
      </c>
      <c r="G13" s="60">
        <f>SUM(G7:G12)</f>
        <v>9019.2031237865813</v>
      </c>
      <c r="H13" s="48">
        <f t="shared" si="3"/>
        <v>100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"/>
  <sheetViews>
    <sheetView workbookViewId="0">
      <selection activeCell="C12" sqref="C12"/>
    </sheetView>
  </sheetViews>
  <sheetFormatPr defaultColWidth="9.33203125" defaultRowHeight="10" x14ac:dyDescent="0.2"/>
  <cols>
    <col min="1" max="1" width="22.77734375" style="3" customWidth="1"/>
    <col min="2" max="2" width="25.77734375" style="2" customWidth="1"/>
    <col min="3" max="4" width="10.77734375" style="2" customWidth="1"/>
    <col min="5" max="8" width="8.77734375" style="2" customWidth="1"/>
    <col min="9" max="16384" width="9.33203125" style="2"/>
  </cols>
  <sheetData>
    <row r="1" spans="1:8" ht="10.5" x14ac:dyDescent="0.25">
      <c r="A1" s="1" t="s">
        <v>37</v>
      </c>
    </row>
    <row r="2" spans="1:8" x14ac:dyDescent="0.2">
      <c r="A2" s="3" t="s">
        <v>47</v>
      </c>
    </row>
    <row r="4" spans="1:8" x14ac:dyDescent="0.2">
      <c r="A4" s="22" t="s">
        <v>0</v>
      </c>
      <c r="B4" s="4" t="s">
        <v>1</v>
      </c>
      <c r="C4" s="12" t="s">
        <v>25</v>
      </c>
      <c r="D4" s="6"/>
      <c r="E4" s="12" t="s">
        <v>26</v>
      </c>
      <c r="F4" s="6"/>
      <c r="G4" s="9" t="s">
        <v>2</v>
      </c>
      <c r="H4" s="6"/>
    </row>
    <row r="5" spans="1:8" x14ac:dyDescent="0.2">
      <c r="A5" s="28"/>
      <c r="B5" s="5"/>
      <c r="C5" s="8" t="s">
        <v>3</v>
      </c>
      <c r="D5" s="7" t="s">
        <v>4</v>
      </c>
      <c r="E5" s="8" t="s">
        <v>3</v>
      </c>
      <c r="F5" s="7" t="s">
        <v>4</v>
      </c>
      <c r="G5" s="8" t="s">
        <v>3</v>
      </c>
      <c r="H5" s="7" t="s">
        <v>4</v>
      </c>
    </row>
    <row r="6" spans="1:8" x14ac:dyDescent="0.2">
      <c r="A6" s="26" t="s">
        <v>33</v>
      </c>
      <c r="B6" s="13" t="s">
        <v>27</v>
      </c>
      <c r="C6" s="61">
        <v>641.82064873394336</v>
      </c>
      <c r="D6" s="20">
        <f t="shared" ref="D6:D12" si="0">C6/$C$12*100</f>
        <v>28.81614620673847</v>
      </c>
      <c r="E6" s="61">
        <v>107.162027502185</v>
      </c>
      <c r="F6" s="20">
        <f t="shared" ref="F6:F11" si="1">E6/$E$12*100</f>
        <v>27.557591357870493</v>
      </c>
      <c r="G6" s="61">
        <f t="shared" ref="G6:G12" si="2">C6+E6</f>
        <v>748.98267623612833</v>
      </c>
      <c r="H6" s="20">
        <f>G6/$G$12*100</f>
        <v>28.629074824950955</v>
      </c>
    </row>
    <row r="7" spans="1:8" x14ac:dyDescent="0.2">
      <c r="A7" s="18"/>
      <c r="B7" s="13" t="s">
        <v>28</v>
      </c>
      <c r="C7" s="61">
        <v>473.00517629017179</v>
      </c>
      <c r="D7" s="20">
        <f t="shared" si="0"/>
        <v>21.236752577855864</v>
      </c>
      <c r="E7" s="61">
        <v>63.394608276634251</v>
      </c>
      <c r="F7" s="20">
        <f t="shared" si="1"/>
        <v>16.302441731462576</v>
      </c>
      <c r="G7" s="61">
        <f t="shared" si="2"/>
        <v>536.39978456680603</v>
      </c>
      <c r="H7" s="20">
        <f t="shared" ref="H7:H12" si="3">G7/$G$12*100</f>
        <v>20.503317440695049</v>
      </c>
    </row>
    <row r="8" spans="1:8" x14ac:dyDescent="0.2">
      <c r="A8" s="18"/>
      <c r="B8" s="13" t="s">
        <v>29</v>
      </c>
      <c r="C8" s="61">
        <v>230.48304779340862</v>
      </c>
      <c r="D8" s="20">
        <f t="shared" si="0"/>
        <v>10.348113941941337</v>
      </c>
      <c r="E8" s="61">
        <v>57.87939336778841</v>
      </c>
      <c r="F8" s="20">
        <f t="shared" si="1"/>
        <v>14.884159134059225</v>
      </c>
      <c r="G8" s="61">
        <f t="shared" si="2"/>
        <v>288.36244116119701</v>
      </c>
      <c r="H8" s="20">
        <f t="shared" si="3"/>
        <v>11.022350939004545</v>
      </c>
    </row>
    <row r="9" spans="1:8" x14ac:dyDescent="0.2">
      <c r="A9" s="18"/>
      <c r="B9" s="13" t="s">
        <v>30</v>
      </c>
      <c r="C9" s="61">
        <v>53.134386121920336</v>
      </c>
      <c r="D9" s="20">
        <f t="shared" si="0"/>
        <v>2.3856014014426901</v>
      </c>
      <c r="E9" s="61">
        <v>21.9044509760495</v>
      </c>
      <c r="F9" s="20">
        <f t="shared" si="1"/>
        <v>5.6329086243181772</v>
      </c>
      <c r="G9" s="61">
        <f t="shared" si="2"/>
        <v>75.038837097969832</v>
      </c>
      <c r="H9" s="20">
        <f t="shared" si="3"/>
        <v>2.8682806027649721</v>
      </c>
    </row>
    <row r="10" spans="1:8" x14ac:dyDescent="0.2">
      <c r="A10" s="18"/>
      <c r="B10" s="13" t="s">
        <v>31</v>
      </c>
      <c r="C10" s="61">
        <v>817.30393957414879</v>
      </c>
      <c r="D10" s="20">
        <f t="shared" si="0"/>
        <v>36.694908249788853</v>
      </c>
      <c r="E10" s="61">
        <v>135.2787605121145</v>
      </c>
      <c r="F10" s="20">
        <f t="shared" si="1"/>
        <v>34.788039088902707</v>
      </c>
      <c r="G10" s="61">
        <f t="shared" si="2"/>
        <v>952.58270008626323</v>
      </c>
      <c r="H10" s="20">
        <f t="shared" si="3"/>
        <v>36.411471537327877</v>
      </c>
    </row>
    <row r="11" spans="1:8" x14ac:dyDescent="0.2">
      <c r="A11" s="27"/>
      <c r="B11" s="13" t="s">
        <v>32</v>
      </c>
      <c r="C11" s="61">
        <v>11.54802732704262</v>
      </c>
      <c r="D11" s="20">
        <f t="shared" si="0"/>
        <v>0.51847762223277394</v>
      </c>
      <c r="E11" s="61">
        <v>3.2464846405228802</v>
      </c>
      <c r="F11" s="20">
        <f t="shared" si="1"/>
        <v>0.83486006338680407</v>
      </c>
      <c r="G11" s="61">
        <f t="shared" si="2"/>
        <v>14.7945119675655</v>
      </c>
      <c r="H11" s="20">
        <f t="shared" si="3"/>
        <v>0.56550465525658355</v>
      </c>
    </row>
    <row r="12" spans="1:8" x14ac:dyDescent="0.2">
      <c r="A12" s="14" t="s">
        <v>2</v>
      </c>
      <c r="B12" s="19" t="s">
        <v>36</v>
      </c>
      <c r="C12" s="62">
        <f>SUM(C6:C11)</f>
        <v>2227.2952258406358</v>
      </c>
      <c r="D12" s="54">
        <f t="shared" si="0"/>
        <v>100</v>
      </c>
      <c r="E12" s="62">
        <f>SUM(E6:E11)</f>
        <v>388.86572527529461</v>
      </c>
      <c r="F12" s="54">
        <v>18.607616097739605</v>
      </c>
      <c r="G12" s="62">
        <f t="shared" si="2"/>
        <v>2616.1609511159304</v>
      </c>
      <c r="H12" s="58">
        <f t="shared" si="3"/>
        <v>100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"/>
  <sheetViews>
    <sheetView workbookViewId="0">
      <selection activeCell="G16" sqref="G16"/>
    </sheetView>
  </sheetViews>
  <sheetFormatPr defaultColWidth="9.33203125" defaultRowHeight="10" x14ac:dyDescent="0.2"/>
  <cols>
    <col min="1" max="1" width="22.77734375" style="3" customWidth="1"/>
    <col min="2" max="2" width="25.77734375" style="2" customWidth="1"/>
    <col min="3" max="4" width="10.77734375" style="2" customWidth="1"/>
    <col min="5" max="10" width="8.77734375" style="2" customWidth="1"/>
    <col min="11" max="16384" width="9.33203125" style="2"/>
  </cols>
  <sheetData>
    <row r="1" spans="1:8" ht="10.5" x14ac:dyDescent="0.25">
      <c r="A1" s="1" t="s">
        <v>38</v>
      </c>
    </row>
    <row r="2" spans="1:8" x14ac:dyDescent="0.2">
      <c r="A2" s="3" t="s">
        <v>48</v>
      </c>
    </row>
    <row r="4" spans="1:8" x14ac:dyDescent="0.2">
      <c r="A4" s="29" t="s">
        <v>0</v>
      </c>
      <c r="B4" s="29" t="s">
        <v>1</v>
      </c>
      <c r="C4" s="12" t="s">
        <v>25</v>
      </c>
      <c r="D4" s="30"/>
      <c r="E4" s="12" t="s">
        <v>26</v>
      </c>
      <c r="F4" s="30"/>
      <c r="G4" s="9" t="s">
        <v>2</v>
      </c>
      <c r="H4" s="9"/>
    </row>
    <row r="5" spans="1:8" x14ac:dyDescent="0.2">
      <c r="A5" s="23"/>
      <c r="B5" s="17"/>
      <c r="C5" s="8" t="s">
        <v>3</v>
      </c>
      <c r="D5" s="7" t="s">
        <v>4</v>
      </c>
      <c r="E5" s="8" t="s">
        <v>3</v>
      </c>
      <c r="F5" s="7" t="s">
        <v>4</v>
      </c>
      <c r="G5" s="8" t="s">
        <v>3</v>
      </c>
      <c r="H5" s="7" t="s">
        <v>4</v>
      </c>
    </row>
    <row r="6" spans="1:8" x14ac:dyDescent="0.2">
      <c r="A6" s="28" t="s">
        <v>35</v>
      </c>
      <c r="B6" s="28" t="s">
        <v>40</v>
      </c>
      <c r="C6" s="63">
        <v>928.70896412454101</v>
      </c>
      <c r="D6" s="20">
        <f>C6/$C$16*100</f>
        <v>3.1367864592357706</v>
      </c>
      <c r="E6" s="66">
        <v>84.854123213412706</v>
      </c>
      <c r="F6" s="20">
        <f>E6/$E$16*100</f>
        <v>6.0300239623145142</v>
      </c>
      <c r="G6" s="66">
        <f>C6+E6</f>
        <v>1013.5630873379537</v>
      </c>
      <c r="H6" s="31">
        <f>G6/$G$16*100</f>
        <v>3.2680600108838815</v>
      </c>
    </row>
    <row r="7" spans="1:8" x14ac:dyDescent="0.2">
      <c r="A7" s="28"/>
      <c r="B7" s="28" t="s">
        <v>8</v>
      </c>
      <c r="C7" s="64">
        <v>516.81748260660083</v>
      </c>
      <c r="D7" s="20">
        <f t="shared" ref="D7:D16" si="0">C7/$C$16*100</f>
        <v>1.7455910774640764</v>
      </c>
      <c r="E7" s="66">
        <v>34.081819666897701</v>
      </c>
      <c r="F7" s="20">
        <f t="shared" ref="F7:F16" si="1">E7/$E$16*100</f>
        <v>2.4219705712331256</v>
      </c>
      <c r="G7" s="66">
        <f t="shared" ref="G7:G15" si="2">C7+E7</f>
        <v>550.89930227349851</v>
      </c>
      <c r="H7" s="31">
        <f t="shared" ref="H7:H16" si="3">G7/$G$16*100</f>
        <v>1.7762801371470547</v>
      </c>
    </row>
    <row r="8" spans="1:8" x14ac:dyDescent="0.2">
      <c r="A8" s="28"/>
      <c r="B8" s="28" t="s">
        <v>9</v>
      </c>
      <c r="C8" s="64">
        <v>2553.2403491996724</v>
      </c>
      <c r="D8" s="20">
        <f t="shared" si="0"/>
        <v>8.6237670399722024</v>
      </c>
      <c r="E8" s="66">
        <v>127.03423908138799</v>
      </c>
      <c r="F8" s="20">
        <f t="shared" si="1"/>
        <v>9.0274871354050763</v>
      </c>
      <c r="G8" s="66">
        <f t="shared" si="2"/>
        <v>2680.2745882810605</v>
      </c>
      <c r="H8" s="31">
        <f t="shared" si="3"/>
        <v>8.6420848485664816</v>
      </c>
    </row>
    <row r="9" spans="1:8" x14ac:dyDescent="0.2">
      <c r="A9" s="28"/>
      <c r="B9" s="28" t="s">
        <v>5</v>
      </c>
      <c r="C9" s="64">
        <v>14543.1057213981</v>
      </c>
      <c r="D9" s="20">
        <f t="shared" si="0"/>
        <v>49.120466006397145</v>
      </c>
      <c r="E9" s="66">
        <v>373.59372751509363</v>
      </c>
      <c r="F9" s="20">
        <f t="shared" si="1"/>
        <v>26.548846936059345</v>
      </c>
      <c r="G9" s="66">
        <f t="shared" si="2"/>
        <v>14916.699448913194</v>
      </c>
      <c r="H9" s="31">
        <f t="shared" si="3"/>
        <v>48.096334182218015</v>
      </c>
    </row>
    <row r="10" spans="1:8" x14ac:dyDescent="0.2">
      <c r="A10" s="28"/>
      <c r="B10" s="28" t="s">
        <v>10</v>
      </c>
      <c r="C10" s="64">
        <v>2146.7242247839354</v>
      </c>
      <c r="D10" s="20">
        <f t="shared" si="0"/>
        <v>7.2507273431600492</v>
      </c>
      <c r="E10" s="66">
        <v>181.15407325140941</v>
      </c>
      <c r="F10" s="20">
        <f t="shared" si="1"/>
        <v>12.873427491903069</v>
      </c>
      <c r="G10" s="66">
        <f t="shared" si="2"/>
        <v>2327.8782980353449</v>
      </c>
      <c r="H10" s="31">
        <f t="shared" si="3"/>
        <v>7.5058435642073791</v>
      </c>
    </row>
    <row r="11" spans="1:8" x14ac:dyDescent="0.2">
      <c r="A11" s="28"/>
      <c r="B11" s="28" t="s">
        <v>7</v>
      </c>
      <c r="C11" s="64">
        <v>145.98828921989565</v>
      </c>
      <c r="D11" s="20">
        <f t="shared" si="0"/>
        <v>0.49308675432420462</v>
      </c>
      <c r="E11" s="66">
        <v>6.1956978152418003</v>
      </c>
      <c r="F11" s="20">
        <f t="shared" si="1"/>
        <v>0.44028745892765636</v>
      </c>
      <c r="G11" s="66">
        <f t="shared" si="2"/>
        <v>152.18398703513745</v>
      </c>
      <c r="H11" s="31">
        <f t="shared" si="3"/>
        <v>0.49069111586595593</v>
      </c>
    </row>
    <row r="12" spans="1:8" x14ac:dyDescent="0.2">
      <c r="A12" s="28"/>
      <c r="B12" s="28" t="s">
        <v>11</v>
      </c>
      <c r="C12" s="64">
        <v>2619.5981839820197</v>
      </c>
      <c r="D12" s="20">
        <f t="shared" si="0"/>
        <v>8.8478957666779756</v>
      </c>
      <c r="E12" s="66">
        <v>286.71935493378805</v>
      </c>
      <c r="F12" s="20">
        <f t="shared" si="1"/>
        <v>20.375257149988617</v>
      </c>
      <c r="G12" s="66">
        <f t="shared" si="2"/>
        <v>2906.3175389158077</v>
      </c>
      <c r="H12" s="31">
        <f t="shared" si="3"/>
        <v>9.3709215011046219</v>
      </c>
    </row>
    <row r="13" spans="1:8" x14ac:dyDescent="0.2">
      <c r="A13" s="28"/>
      <c r="B13" s="28" t="s">
        <v>12</v>
      </c>
      <c r="C13" s="64">
        <v>616.06732610067036</v>
      </c>
      <c r="D13" s="20">
        <f t="shared" si="0"/>
        <v>2.0808151112354545</v>
      </c>
      <c r="E13" s="66">
        <v>30.411837385073699</v>
      </c>
      <c r="F13" s="20">
        <f t="shared" si="1"/>
        <v>2.1611690890822812</v>
      </c>
      <c r="G13" s="66">
        <f t="shared" si="2"/>
        <v>646.47916348574404</v>
      </c>
      <c r="H13" s="31">
        <f t="shared" si="3"/>
        <v>2.0844609757902246</v>
      </c>
    </row>
    <row r="14" spans="1:8" x14ac:dyDescent="0.2">
      <c r="A14" s="28"/>
      <c r="B14" s="28" t="s">
        <v>13</v>
      </c>
      <c r="C14" s="64">
        <v>2481.1277587584541</v>
      </c>
      <c r="D14" s="20">
        <f t="shared" si="0"/>
        <v>8.3802011802955274</v>
      </c>
      <c r="E14" s="66">
        <v>116.86581352439926</v>
      </c>
      <c r="F14" s="20">
        <f t="shared" si="1"/>
        <v>8.3048840673910362</v>
      </c>
      <c r="G14" s="66">
        <f t="shared" si="2"/>
        <v>2597.9935722828532</v>
      </c>
      <c r="H14" s="31">
        <f t="shared" si="3"/>
        <v>8.3767838511269606</v>
      </c>
    </row>
    <row r="15" spans="1:8" x14ac:dyDescent="0.2">
      <c r="A15" s="28"/>
      <c r="B15" s="56" t="s">
        <v>19</v>
      </c>
      <c r="C15" s="64">
        <v>3055.6407364616689</v>
      </c>
      <c r="D15" s="20">
        <f t="shared" si="0"/>
        <v>10.320663261237602</v>
      </c>
      <c r="E15" s="66">
        <v>166.28311157696089</v>
      </c>
      <c r="F15" s="20">
        <f t="shared" si="1"/>
        <v>11.816646137695274</v>
      </c>
      <c r="G15" s="66">
        <f t="shared" si="2"/>
        <v>3221.9238480386298</v>
      </c>
      <c r="H15" s="31">
        <f t="shared" si="3"/>
        <v>10.388539813089421</v>
      </c>
    </row>
    <row r="16" spans="1:8" x14ac:dyDescent="0.2">
      <c r="A16" s="14" t="s">
        <v>2</v>
      </c>
      <c r="B16" s="15"/>
      <c r="C16" s="65">
        <f>SUM(C6:C15)</f>
        <v>29607.019036635556</v>
      </c>
      <c r="D16" s="57">
        <f>C16/$C$16*100</f>
        <v>100</v>
      </c>
      <c r="E16" s="65">
        <f>SUM(E6:E15)</f>
        <v>1407.1937979636652</v>
      </c>
      <c r="F16" s="57">
        <f t="shared" si="1"/>
        <v>100</v>
      </c>
      <c r="G16" s="65">
        <f>SUM(G6:G15)</f>
        <v>31014.212834599224</v>
      </c>
      <c r="H16" s="21">
        <f t="shared" si="3"/>
        <v>100</v>
      </c>
    </row>
    <row r="17" spans="1:8" x14ac:dyDescent="0.2">
      <c r="A17" s="49"/>
      <c r="B17" s="50"/>
      <c r="C17" s="50"/>
      <c r="D17" s="50"/>
      <c r="E17" s="50"/>
      <c r="F17" s="50"/>
      <c r="G17" s="50"/>
      <c r="H17" s="50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6"/>
  <sheetViews>
    <sheetView workbookViewId="0">
      <selection activeCell="G16" sqref="G16"/>
    </sheetView>
  </sheetViews>
  <sheetFormatPr defaultColWidth="9.33203125" defaultRowHeight="10" x14ac:dyDescent="0.2"/>
  <cols>
    <col min="1" max="1" width="22.77734375" style="3" customWidth="1"/>
    <col min="2" max="2" width="25.77734375" style="2" customWidth="1"/>
    <col min="3" max="4" width="10.77734375" style="2" customWidth="1"/>
    <col min="5" max="8" width="8.77734375" style="2" customWidth="1"/>
    <col min="9" max="16384" width="9.33203125" style="2"/>
  </cols>
  <sheetData>
    <row r="1" spans="1:8" ht="10.5" x14ac:dyDescent="0.25">
      <c r="A1" s="1" t="s">
        <v>42</v>
      </c>
    </row>
    <row r="2" spans="1:8" x14ac:dyDescent="0.2">
      <c r="A2" s="3" t="s">
        <v>49</v>
      </c>
    </row>
    <row r="4" spans="1:8" x14ac:dyDescent="0.2">
      <c r="A4" s="26" t="s">
        <v>0</v>
      </c>
      <c r="B4" s="26" t="s">
        <v>1</v>
      </c>
      <c r="C4" s="12" t="s">
        <v>25</v>
      </c>
      <c r="D4" s="9"/>
      <c r="E4" s="12" t="s">
        <v>26</v>
      </c>
      <c r="F4" s="9"/>
      <c r="G4" s="9" t="s">
        <v>2</v>
      </c>
      <c r="H4" s="9"/>
    </row>
    <row r="5" spans="1:8" x14ac:dyDescent="0.2">
      <c r="A5" s="16"/>
      <c r="B5" s="17"/>
      <c r="C5" s="8" t="s">
        <v>3</v>
      </c>
      <c r="D5" s="7" t="s">
        <v>4</v>
      </c>
      <c r="E5" s="8" t="s">
        <v>3</v>
      </c>
      <c r="F5" s="7" t="s">
        <v>4</v>
      </c>
      <c r="G5" s="8" t="s">
        <v>3</v>
      </c>
      <c r="H5" s="7" t="s">
        <v>4</v>
      </c>
    </row>
    <row r="6" spans="1:8" x14ac:dyDescent="0.2">
      <c r="A6" s="28" t="s">
        <v>35</v>
      </c>
      <c r="B6" s="28" t="s">
        <v>40</v>
      </c>
      <c r="C6" s="63">
        <v>2510.3431117830669</v>
      </c>
      <c r="D6" s="20">
        <f>C6/$C$16*100</f>
        <v>5.5576049435572177</v>
      </c>
      <c r="E6" s="66">
        <v>0</v>
      </c>
      <c r="F6" s="20">
        <v>0</v>
      </c>
      <c r="G6" s="66">
        <f>C6+E6</f>
        <v>2510.3431117830669</v>
      </c>
      <c r="H6" s="31">
        <f>G6/$G$16*100</f>
        <v>5.5576049435572177</v>
      </c>
    </row>
    <row r="7" spans="1:8" x14ac:dyDescent="0.2">
      <c r="A7" s="28"/>
      <c r="B7" s="28" t="s">
        <v>8</v>
      </c>
      <c r="C7" s="64">
        <v>1396.4889471688762</v>
      </c>
      <c r="D7" s="20">
        <f t="shared" ref="D7:D16" si="0">C7/$C$16*100</f>
        <v>3.0916625858750115</v>
      </c>
      <c r="E7" s="66">
        <v>0</v>
      </c>
      <c r="F7" s="20">
        <v>0</v>
      </c>
      <c r="G7" s="66">
        <f t="shared" ref="G7:G15" si="1">C7+E7</f>
        <v>1396.4889471688762</v>
      </c>
      <c r="H7" s="31">
        <f t="shared" ref="H7:H16" si="2">G7/$G$16*100</f>
        <v>3.0916625858750115</v>
      </c>
    </row>
    <row r="8" spans="1:8" x14ac:dyDescent="0.2">
      <c r="A8" s="28"/>
      <c r="B8" s="28" t="s">
        <v>9</v>
      </c>
      <c r="C8" s="64">
        <v>567.69348856160218</v>
      </c>
      <c r="D8" s="20">
        <f t="shared" si="0"/>
        <v>1.2568067383483019</v>
      </c>
      <c r="E8" s="66">
        <v>0</v>
      </c>
      <c r="F8" s="20">
        <v>0</v>
      </c>
      <c r="G8" s="66">
        <f t="shared" si="1"/>
        <v>567.69348856160218</v>
      </c>
      <c r="H8" s="31">
        <f t="shared" si="2"/>
        <v>1.2568067383483019</v>
      </c>
    </row>
    <row r="9" spans="1:8" x14ac:dyDescent="0.2">
      <c r="A9" s="28"/>
      <c r="B9" s="28" t="s">
        <v>5</v>
      </c>
      <c r="C9" s="64">
        <v>32256.805145406699</v>
      </c>
      <c r="D9" s="20">
        <f t="shared" si="0"/>
        <v>71.412779750310861</v>
      </c>
      <c r="E9" s="66">
        <v>0</v>
      </c>
      <c r="F9" s="20">
        <v>0</v>
      </c>
      <c r="G9" s="66">
        <f t="shared" si="1"/>
        <v>32256.805145406699</v>
      </c>
      <c r="H9" s="31">
        <f t="shared" si="2"/>
        <v>71.412779750310861</v>
      </c>
    </row>
    <row r="10" spans="1:8" x14ac:dyDescent="0.2">
      <c r="A10" s="28"/>
      <c r="B10" s="28" t="s">
        <v>10</v>
      </c>
      <c r="C10" s="64">
        <v>2406.454592662948</v>
      </c>
      <c r="D10" s="20">
        <f t="shared" si="0"/>
        <v>5.3276079583918268</v>
      </c>
      <c r="E10" s="66">
        <v>0</v>
      </c>
      <c r="F10" s="20">
        <v>0</v>
      </c>
      <c r="G10" s="66">
        <f t="shared" si="1"/>
        <v>2406.454592662948</v>
      </c>
      <c r="H10" s="31">
        <f t="shared" si="2"/>
        <v>5.3276079583918268</v>
      </c>
    </row>
    <row r="11" spans="1:8" x14ac:dyDescent="0.2">
      <c r="A11" s="28"/>
      <c r="B11" s="28" t="s">
        <v>7</v>
      </c>
      <c r="C11" s="64">
        <v>75.985392136454735</v>
      </c>
      <c r="D11" s="20">
        <f t="shared" si="0"/>
        <v>0.16822273775784466</v>
      </c>
      <c r="E11" s="66">
        <v>0</v>
      </c>
      <c r="F11" s="20">
        <v>0</v>
      </c>
      <c r="G11" s="66">
        <f t="shared" si="1"/>
        <v>75.985392136454735</v>
      </c>
      <c r="H11" s="31">
        <f t="shared" si="2"/>
        <v>0.16822273775784466</v>
      </c>
    </row>
    <row r="12" spans="1:8" x14ac:dyDescent="0.2">
      <c r="A12" s="28"/>
      <c r="B12" s="28" t="s">
        <v>11</v>
      </c>
      <c r="C12" s="64">
        <v>1173.5748747935197</v>
      </c>
      <c r="D12" s="20">
        <f t="shared" si="0"/>
        <v>2.5981569990065303</v>
      </c>
      <c r="E12" s="66">
        <v>0</v>
      </c>
      <c r="F12" s="20">
        <v>0</v>
      </c>
      <c r="G12" s="66">
        <f t="shared" si="1"/>
        <v>1173.5748747935197</v>
      </c>
      <c r="H12" s="31">
        <f t="shared" si="2"/>
        <v>2.5981569990065303</v>
      </c>
    </row>
    <row r="13" spans="1:8" x14ac:dyDescent="0.2">
      <c r="A13" s="28"/>
      <c r="B13" s="28" t="s">
        <v>12</v>
      </c>
      <c r="C13" s="64">
        <v>1694.0747505330971</v>
      </c>
      <c r="D13" s="20">
        <f t="shared" si="0"/>
        <v>3.7504826189400218</v>
      </c>
      <c r="E13" s="66">
        <v>0</v>
      </c>
      <c r="F13" s="20">
        <v>0</v>
      </c>
      <c r="G13" s="66">
        <f t="shared" si="1"/>
        <v>1694.0747505330971</v>
      </c>
      <c r="H13" s="31">
        <f t="shared" si="2"/>
        <v>3.7504826189400218</v>
      </c>
    </row>
    <row r="14" spans="1:8" x14ac:dyDescent="0.2">
      <c r="A14" s="28"/>
      <c r="B14" s="28" t="s">
        <v>13</v>
      </c>
      <c r="C14" s="64">
        <v>2257.781070417333</v>
      </c>
      <c r="D14" s="20">
        <f t="shared" si="0"/>
        <v>4.9984622339169738</v>
      </c>
      <c r="E14" s="66">
        <v>0</v>
      </c>
      <c r="F14" s="20">
        <v>0</v>
      </c>
      <c r="G14" s="66">
        <f t="shared" si="1"/>
        <v>2257.781070417333</v>
      </c>
      <c r="H14" s="31">
        <f t="shared" si="2"/>
        <v>4.9984622339169738</v>
      </c>
    </row>
    <row r="15" spans="1:8" x14ac:dyDescent="0.2">
      <c r="A15" s="28"/>
      <c r="B15" s="28" t="s">
        <v>19</v>
      </c>
      <c r="C15" s="64">
        <v>830.31206403325962</v>
      </c>
      <c r="D15" s="20">
        <f t="shared" si="0"/>
        <v>1.8382134338954101</v>
      </c>
      <c r="E15" s="66">
        <v>0</v>
      </c>
      <c r="F15" s="20">
        <v>0</v>
      </c>
      <c r="G15" s="66">
        <f t="shared" si="1"/>
        <v>830.31206403325962</v>
      </c>
      <c r="H15" s="31">
        <f t="shared" si="2"/>
        <v>1.8382134338954101</v>
      </c>
    </row>
    <row r="16" spans="1:8" x14ac:dyDescent="0.2">
      <c r="A16" s="51" t="s">
        <v>2</v>
      </c>
      <c r="B16" s="55"/>
      <c r="C16" s="65">
        <f>SUM(C6:C15)</f>
        <v>45169.513437496855</v>
      </c>
      <c r="D16" s="21">
        <f t="shared" si="0"/>
        <v>100</v>
      </c>
      <c r="E16" s="65">
        <f>SUM(E6:E15)</f>
        <v>0</v>
      </c>
      <c r="F16" s="21">
        <v>0</v>
      </c>
      <c r="G16" s="65">
        <f>SUM(G6:G15)</f>
        <v>45169.513437496855</v>
      </c>
      <c r="H16" s="21">
        <f t="shared" si="2"/>
        <v>100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"/>
  <sheetViews>
    <sheetView workbookViewId="0">
      <selection activeCell="C15" sqref="C15"/>
    </sheetView>
  </sheetViews>
  <sheetFormatPr defaultColWidth="9.33203125" defaultRowHeight="10" x14ac:dyDescent="0.2"/>
  <cols>
    <col min="1" max="1" width="22.77734375" style="3" customWidth="1"/>
    <col min="2" max="2" width="25.77734375" style="2" customWidth="1"/>
    <col min="3" max="4" width="10.77734375" style="2" customWidth="1"/>
    <col min="5" max="10" width="8.77734375" style="2" customWidth="1"/>
    <col min="11" max="16384" width="9.33203125" style="2"/>
  </cols>
  <sheetData>
    <row r="1" spans="1:8" ht="10.5" x14ac:dyDescent="0.25">
      <c r="A1" s="1" t="s">
        <v>39</v>
      </c>
    </row>
    <row r="2" spans="1:8" x14ac:dyDescent="0.2">
      <c r="A2" s="3" t="s">
        <v>50</v>
      </c>
    </row>
    <row r="4" spans="1:8" x14ac:dyDescent="0.2">
      <c r="A4" s="29" t="s">
        <v>0</v>
      </c>
      <c r="B4" s="32" t="s">
        <v>1</v>
      </c>
      <c r="C4" s="12" t="s">
        <v>25</v>
      </c>
      <c r="D4" s="30"/>
      <c r="E4" s="12" t="s">
        <v>26</v>
      </c>
      <c r="F4" s="30"/>
      <c r="G4" s="9" t="s">
        <v>2</v>
      </c>
      <c r="H4" s="9"/>
    </row>
    <row r="5" spans="1:8" x14ac:dyDescent="0.2">
      <c r="A5" s="23"/>
      <c r="B5" s="5"/>
      <c r="C5" s="8" t="s">
        <v>3</v>
      </c>
      <c r="D5" s="7" t="s">
        <v>4</v>
      </c>
      <c r="E5" s="8" t="s">
        <v>3</v>
      </c>
      <c r="F5" s="7" t="s">
        <v>4</v>
      </c>
      <c r="G5" s="8" t="s">
        <v>3</v>
      </c>
      <c r="H5" s="7" t="s">
        <v>4</v>
      </c>
    </row>
    <row r="6" spans="1:8" x14ac:dyDescent="0.2">
      <c r="A6" s="28" t="s">
        <v>35</v>
      </c>
      <c r="B6" s="26" t="s">
        <v>40</v>
      </c>
      <c r="C6" s="63">
        <v>7.2028079209847338</v>
      </c>
      <c r="D6" s="20">
        <f t="shared" ref="D6:D15" si="0">C6/$C$15*100</f>
        <v>0.24429722266863901</v>
      </c>
      <c r="E6" s="61">
        <v>0</v>
      </c>
      <c r="F6" s="20">
        <v>0</v>
      </c>
      <c r="G6" s="66">
        <f>C6+E6</f>
        <v>7.2028079209847338</v>
      </c>
      <c r="H6" s="31">
        <f t="shared" ref="H6:H15" si="1">G6/$G$15*100</f>
        <v>0.24429722266863901</v>
      </c>
    </row>
    <row r="7" spans="1:8" x14ac:dyDescent="0.2">
      <c r="A7" s="28"/>
      <c r="B7" s="10" t="s">
        <v>8</v>
      </c>
      <c r="C7" s="64">
        <v>17.379024401355579</v>
      </c>
      <c r="D7" s="20">
        <f t="shared" si="0"/>
        <v>0.58944337271196168</v>
      </c>
      <c r="E7" s="61">
        <v>0</v>
      </c>
      <c r="F7" s="20">
        <v>0</v>
      </c>
      <c r="G7" s="66">
        <f t="shared" ref="G7:G14" si="2">C7+E7</f>
        <v>17.379024401355579</v>
      </c>
      <c r="H7" s="31">
        <f t="shared" si="1"/>
        <v>0.58944337271196168</v>
      </c>
    </row>
    <row r="8" spans="1:8" x14ac:dyDescent="0.2">
      <c r="A8" s="28"/>
      <c r="B8" s="10" t="s">
        <v>9</v>
      </c>
      <c r="C8" s="64">
        <v>16.77819036722865</v>
      </c>
      <c r="D8" s="20">
        <f t="shared" si="0"/>
        <v>0.5690649192765499</v>
      </c>
      <c r="E8" s="61">
        <v>0</v>
      </c>
      <c r="F8" s="20">
        <v>0</v>
      </c>
      <c r="G8" s="66">
        <f t="shared" si="2"/>
        <v>16.77819036722865</v>
      </c>
      <c r="H8" s="31">
        <f t="shared" si="1"/>
        <v>0.5690649192765499</v>
      </c>
    </row>
    <row r="9" spans="1:8" x14ac:dyDescent="0.2">
      <c r="A9" s="28"/>
      <c r="B9" s="10" t="s">
        <v>5</v>
      </c>
      <c r="C9" s="64">
        <v>2675.8448395066507</v>
      </c>
      <c r="D9" s="20">
        <f t="shared" si="0"/>
        <v>90.756475773730457</v>
      </c>
      <c r="E9" s="61">
        <v>0</v>
      </c>
      <c r="F9" s="20">
        <v>0</v>
      </c>
      <c r="G9" s="66">
        <f t="shared" si="2"/>
        <v>2675.8448395066507</v>
      </c>
      <c r="H9" s="31">
        <f t="shared" si="1"/>
        <v>90.756475773730457</v>
      </c>
    </row>
    <row r="10" spans="1:8" x14ac:dyDescent="0.2">
      <c r="A10" s="28"/>
      <c r="B10" s="10" t="s">
        <v>10</v>
      </c>
      <c r="C10" s="64">
        <v>31.772048941544799</v>
      </c>
      <c r="D10" s="20">
        <f t="shared" si="0"/>
        <v>1.0776107595897555</v>
      </c>
      <c r="E10" s="61">
        <v>0</v>
      </c>
      <c r="F10" s="20">
        <v>0</v>
      </c>
      <c r="G10" s="66">
        <f t="shared" si="2"/>
        <v>31.772048941544799</v>
      </c>
      <c r="H10" s="31">
        <f t="shared" si="1"/>
        <v>1.0776107595897555</v>
      </c>
    </row>
    <row r="11" spans="1:8" x14ac:dyDescent="0.2">
      <c r="A11" s="28"/>
      <c r="B11" s="10" t="s">
        <v>11</v>
      </c>
      <c r="C11" s="64">
        <v>136.39793977244091</v>
      </c>
      <c r="D11" s="20">
        <f t="shared" si="0"/>
        <v>4.6262010912510956</v>
      </c>
      <c r="E11" s="61">
        <v>0</v>
      </c>
      <c r="F11" s="20">
        <v>0</v>
      </c>
      <c r="G11" s="66">
        <f t="shared" si="2"/>
        <v>136.39793977244091</v>
      </c>
      <c r="H11" s="31">
        <f t="shared" si="1"/>
        <v>4.6262010912510956</v>
      </c>
    </row>
    <row r="12" spans="1:8" x14ac:dyDescent="0.2">
      <c r="A12" s="28"/>
      <c r="B12" s="10" t="s">
        <v>12</v>
      </c>
      <c r="C12" s="64">
        <v>5.2752709804864288</v>
      </c>
      <c r="D12" s="20">
        <f t="shared" si="0"/>
        <v>0.17892106293750967</v>
      </c>
      <c r="E12" s="61">
        <v>0</v>
      </c>
      <c r="F12" s="20">
        <v>0</v>
      </c>
      <c r="G12" s="66">
        <f t="shared" si="2"/>
        <v>5.2752709804864288</v>
      </c>
      <c r="H12" s="31">
        <f t="shared" si="1"/>
        <v>0.17892106293750967</v>
      </c>
    </row>
    <row r="13" spans="1:8" x14ac:dyDescent="0.2">
      <c r="A13" s="28"/>
      <c r="B13" s="10" t="s">
        <v>13</v>
      </c>
      <c r="C13" s="64">
        <v>35.843123068271822</v>
      </c>
      <c r="D13" s="20">
        <f t="shared" si="0"/>
        <v>1.2156891469836535</v>
      </c>
      <c r="E13" s="61">
        <v>0</v>
      </c>
      <c r="F13" s="20">
        <v>0</v>
      </c>
      <c r="G13" s="66">
        <f t="shared" si="2"/>
        <v>35.843123068271822</v>
      </c>
      <c r="H13" s="31">
        <f t="shared" si="1"/>
        <v>1.2156891469836535</v>
      </c>
    </row>
    <row r="14" spans="1:8" x14ac:dyDescent="0.2">
      <c r="A14" s="28"/>
      <c r="B14" s="10" t="s">
        <v>19</v>
      </c>
      <c r="C14" s="64">
        <v>21.885718298638</v>
      </c>
      <c r="D14" s="20">
        <f t="shared" si="0"/>
        <v>0.74229665085036867</v>
      </c>
      <c r="E14" s="61">
        <v>0</v>
      </c>
      <c r="F14" s="20">
        <v>0</v>
      </c>
      <c r="G14" s="66">
        <f t="shared" si="2"/>
        <v>21.885718298638</v>
      </c>
      <c r="H14" s="31">
        <f t="shared" si="1"/>
        <v>0.74229665085036867</v>
      </c>
    </row>
    <row r="15" spans="1:8" x14ac:dyDescent="0.2">
      <c r="A15" s="14" t="s">
        <v>2</v>
      </c>
      <c r="B15" s="53"/>
      <c r="C15" s="62">
        <f>SUM(C6:C14)</f>
        <v>2948.3789632576018</v>
      </c>
      <c r="D15" s="54">
        <f t="shared" si="0"/>
        <v>100</v>
      </c>
      <c r="E15" s="62">
        <f>SUM(E6:E14)</f>
        <v>0</v>
      </c>
      <c r="F15" s="54">
        <v>0</v>
      </c>
      <c r="G15" s="62">
        <f>SUM(G6:G14)</f>
        <v>2948.3789632576018</v>
      </c>
      <c r="H15" s="54">
        <f t="shared" si="1"/>
        <v>100</v>
      </c>
    </row>
  </sheetData>
  <pageMargins left="0.7" right="0.7" top="0.75" bottom="0.75" header="0.3" footer="0.3"/>
  <pageSetup paperSize="9" orientation="landscape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6"/>
  <sheetViews>
    <sheetView workbookViewId="0">
      <selection activeCell="E16" sqref="E16"/>
    </sheetView>
  </sheetViews>
  <sheetFormatPr defaultColWidth="9.33203125" defaultRowHeight="10" x14ac:dyDescent="0.2"/>
  <cols>
    <col min="1" max="1" width="22.77734375" style="3" customWidth="1"/>
    <col min="2" max="2" width="25.77734375" style="2" customWidth="1"/>
    <col min="3" max="4" width="10.77734375" style="2" customWidth="1"/>
    <col min="5" max="8" width="8.77734375" style="2" customWidth="1"/>
    <col min="9" max="16384" width="9.33203125" style="2"/>
  </cols>
  <sheetData>
    <row r="1" spans="1:8" ht="10.5" x14ac:dyDescent="0.25">
      <c r="A1" s="1" t="s">
        <v>43</v>
      </c>
    </row>
    <row r="2" spans="1:8" x14ac:dyDescent="0.2">
      <c r="A2" s="3" t="s">
        <v>51</v>
      </c>
    </row>
    <row r="3" spans="1:8" x14ac:dyDescent="0.2">
      <c r="A3" s="49"/>
      <c r="B3" s="50"/>
      <c r="C3" s="50"/>
      <c r="D3" s="50"/>
      <c r="E3" s="50"/>
      <c r="F3" s="50"/>
      <c r="G3" s="50"/>
      <c r="H3" s="50"/>
    </row>
    <row r="4" spans="1:8" x14ac:dyDescent="0.2">
      <c r="A4" s="26" t="s">
        <v>0</v>
      </c>
      <c r="B4" s="26" t="s">
        <v>1</v>
      </c>
      <c r="C4" s="12" t="s">
        <v>25</v>
      </c>
      <c r="D4" s="9"/>
      <c r="E4" s="12" t="s">
        <v>26</v>
      </c>
      <c r="F4" s="9"/>
      <c r="G4" s="9" t="s">
        <v>2</v>
      </c>
      <c r="H4" s="9"/>
    </row>
    <row r="5" spans="1:8" x14ac:dyDescent="0.2">
      <c r="A5" s="16"/>
      <c r="B5" s="17"/>
      <c r="C5" s="8" t="s">
        <v>3</v>
      </c>
      <c r="D5" s="7" t="s">
        <v>4</v>
      </c>
      <c r="E5" s="8" t="s">
        <v>3</v>
      </c>
      <c r="F5" s="7" t="s">
        <v>4</v>
      </c>
      <c r="G5" s="8" t="s">
        <v>3</v>
      </c>
      <c r="H5" s="7" t="s">
        <v>4</v>
      </c>
    </row>
    <row r="6" spans="1:8" x14ac:dyDescent="0.2">
      <c r="A6" s="28" t="s">
        <v>35</v>
      </c>
      <c r="B6" s="28" t="s">
        <v>40</v>
      </c>
      <c r="C6" s="63">
        <v>245.6702662347588</v>
      </c>
      <c r="D6" s="20">
        <f>C6/$C$16*100</f>
        <v>2.9584258803094614</v>
      </c>
      <c r="E6" s="66">
        <v>2.1749999999999998</v>
      </c>
      <c r="F6" s="20">
        <f>E6/$E$16*100</f>
        <v>5.3671443946542219</v>
      </c>
      <c r="G6" s="66">
        <f>C6+E6</f>
        <v>247.84526623475881</v>
      </c>
      <c r="H6" s="31">
        <f>G6/$G$16*100</f>
        <v>2.970123457128353</v>
      </c>
    </row>
    <row r="7" spans="1:8" x14ac:dyDescent="0.2">
      <c r="A7" s="28"/>
      <c r="B7" s="28" t="s">
        <v>8</v>
      </c>
      <c r="C7" s="64">
        <v>959.64289473707572</v>
      </c>
      <c r="D7" s="20">
        <f t="shared" ref="D7:D16" si="0">C7/$C$16*100</f>
        <v>11.556271823845041</v>
      </c>
      <c r="E7" s="66">
        <v>12.368541666666699</v>
      </c>
      <c r="F7" s="20">
        <f t="shared" ref="F7:F16" si="1">E7/$E$16*100</f>
        <v>30.521263943125227</v>
      </c>
      <c r="G7" s="66">
        <f t="shared" ref="G7:G15" si="2">C7+E7</f>
        <v>972.01143640374244</v>
      </c>
      <c r="H7" s="31">
        <f t="shared" ref="H7:H16" si="3">G7/$G$16*100</f>
        <v>11.648372437039898</v>
      </c>
    </row>
    <row r="8" spans="1:8" x14ac:dyDescent="0.2">
      <c r="A8" s="28"/>
      <c r="B8" s="28" t="s">
        <v>9</v>
      </c>
      <c r="C8" s="64">
        <v>49.903641847027892</v>
      </c>
      <c r="D8" s="20">
        <f t="shared" si="0"/>
        <v>0.60095276414469556</v>
      </c>
      <c r="E8" s="66">
        <v>0</v>
      </c>
      <c r="F8" s="20">
        <f t="shared" si="1"/>
        <v>0</v>
      </c>
      <c r="G8" s="66">
        <f t="shared" si="2"/>
        <v>49.903641847027892</v>
      </c>
      <c r="H8" s="31">
        <f t="shared" si="3"/>
        <v>0.59803432802140277</v>
      </c>
    </row>
    <row r="9" spans="1:8" x14ac:dyDescent="0.2">
      <c r="A9" s="28"/>
      <c r="B9" s="28" t="s">
        <v>5</v>
      </c>
      <c r="C9" s="64">
        <v>6139.7590709319848</v>
      </c>
      <c r="D9" s="20">
        <f t="shared" si="0"/>
        <v>73.936591565186376</v>
      </c>
      <c r="E9" s="66">
        <v>21.603756132756097</v>
      </c>
      <c r="F9" s="20">
        <f t="shared" si="1"/>
        <v>53.310564887999377</v>
      </c>
      <c r="G9" s="66">
        <f t="shared" si="2"/>
        <v>6161.3628270647405</v>
      </c>
      <c r="H9" s="31">
        <f t="shared" si="3"/>
        <v>73.83642438911825</v>
      </c>
    </row>
    <row r="10" spans="1:8" x14ac:dyDescent="0.2">
      <c r="A10" s="28"/>
      <c r="B10" s="28" t="s">
        <v>10</v>
      </c>
      <c r="C10" s="64">
        <v>226.74062054737621</v>
      </c>
      <c r="D10" s="20">
        <f t="shared" si="0"/>
        <v>2.7304701143759216</v>
      </c>
      <c r="E10" s="66">
        <v>1.5626428571428601</v>
      </c>
      <c r="F10" s="20">
        <f t="shared" si="1"/>
        <v>3.8560597018670166</v>
      </c>
      <c r="G10" s="66">
        <f t="shared" si="2"/>
        <v>228.30326340451907</v>
      </c>
      <c r="H10" s="31">
        <f t="shared" si="3"/>
        <v>2.7359363698091776</v>
      </c>
    </row>
    <row r="11" spans="1:8" x14ac:dyDescent="0.2">
      <c r="A11" s="28"/>
      <c r="B11" s="28" t="s">
        <v>7</v>
      </c>
      <c r="C11" s="64">
        <v>11.532378907257399</v>
      </c>
      <c r="D11" s="20">
        <f t="shared" si="0"/>
        <v>0.13887593620370359</v>
      </c>
      <c r="E11" s="66">
        <v>0</v>
      </c>
      <c r="F11" s="20">
        <f t="shared" si="1"/>
        <v>0</v>
      </c>
      <c r="G11" s="66">
        <f t="shared" si="2"/>
        <v>11.532378907257399</v>
      </c>
      <c r="H11" s="31">
        <f t="shared" si="3"/>
        <v>0.13820150624338906</v>
      </c>
    </row>
    <row r="12" spans="1:8" x14ac:dyDescent="0.2">
      <c r="A12" s="28"/>
      <c r="B12" s="28" t="s">
        <v>11</v>
      </c>
      <c r="C12" s="64">
        <v>213.44946609488397</v>
      </c>
      <c r="D12" s="20">
        <f t="shared" si="0"/>
        <v>2.5704145410495634</v>
      </c>
      <c r="E12" s="66">
        <v>0</v>
      </c>
      <c r="F12" s="20">
        <f t="shared" si="1"/>
        <v>0</v>
      </c>
      <c r="G12" s="66">
        <f t="shared" si="2"/>
        <v>213.44946609488397</v>
      </c>
      <c r="H12" s="31">
        <f t="shared" si="3"/>
        <v>2.5579317119554785</v>
      </c>
    </row>
    <row r="13" spans="1:8" x14ac:dyDescent="0.2">
      <c r="A13" s="28"/>
      <c r="B13" s="28" t="s">
        <v>12</v>
      </c>
      <c r="C13" s="64">
        <v>229.38151111842026</v>
      </c>
      <c r="D13" s="20">
        <f t="shared" si="0"/>
        <v>2.7622724123592524</v>
      </c>
      <c r="E13" s="66">
        <v>2.8144022727272699</v>
      </c>
      <c r="F13" s="20">
        <f t="shared" si="1"/>
        <v>6.9449670723541468</v>
      </c>
      <c r="G13" s="66">
        <f t="shared" si="2"/>
        <v>232.19591339114754</v>
      </c>
      <c r="H13" s="31">
        <f t="shared" si="3"/>
        <v>2.7825850357745159</v>
      </c>
    </row>
    <row r="14" spans="1:8" x14ac:dyDescent="0.2">
      <c r="A14" s="28"/>
      <c r="B14" s="28" t="s">
        <v>13</v>
      </c>
      <c r="C14" s="64">
        <v>135.28357558440948</v>
      </c>
      <c r="D14" s="20">
        <f t="shared" si="0"/>
        <v>1.6291203543829265</v>
      </c>
      <c r="E14" s="66">
        <v>0</v>
      </c>
      <c r="F14" s="20">
        <f t="shared" si="1"/>
        <v>0</v>
      </c>
      <c r="G14" s="66">
        <f t="shared" si="2"/>
        <v>135.28357558440948</v>
      </c>
      <c r="H14" s="31">
        <f t="shared" si="3"/>
        <v>1.6212087780077191</v>
      </c>
    </row>
    <row r="15" spans="1:8" x14ac:dyDescent="0.2">
      <c r="A15" s="28"/>
      <c r="B15" s="28" t="s">
        <v>19</v>
      </c>
      <c r="C15" s="64">
        <v>92.723820862726399</v>
      </c>
      <c r="D15" s="20">
        <f t="shared" si="0"/>
        <v>1.1166046081430765</v>
      </c>
      <c r="E15" s="66">
        <v>0</v>
      </c>
      <c r="F15" s="20">
        <f t="shared" si="1"/>
        <v>0</v>
      </c>
      <c r="G15" s="66">
        <f t="shared" si="2"/>
        <v>92.723820862726399</v>
      </c>
      <c r="H15" s="31">
        <f t="shared" si="3"/>
        <v>1.1111819869018249</v>
      </c>
    </row>
    <row r="16" spans="1:8" x14ac:dyDescent="0.2">
      <c r="A16" s="14" t="s">
        <v>2</v>
      </c>
      <c r="B16" s="15"/>
      <c r="C16" s="65">
        <f>SUM(C6:C15)</f>
        <v>8304.08724686592</v>
      </c>
      <c r="D16" s="21">
        <f t="shared" si="0"/>
        <v>100</v>
      </c>
      <c r="E16" s="65">
        <f>SUM(E6:E15)</f>
        <v>40.524342929292928</v>
      </c>
      <c r="F16" s="21">
        <f t="shared" si="1"/>
        <v>100</v>
      </c>
      <c r="G16" s="65">
        <f>SUM(G6:G15)</f>
        <v>8344.6115897952131</v>
      </c>
      <c r="H16" s="21">
        <f t="shared" si="3"/>
        <v>100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1"/>
  <sheetViews>
    <sheetView workbookViewId="0">
      <selection activeCell="H14" sqref="H14"/>
    </sheetView>
  </sheetViews>
  <sheetFormatPr defaultColWidth="9.33203125" defaultRowHeight="10" x14ac:dyDescent="0.2"/>
  <cols>
    <col min="1" max="1" width="22.77734375" style="3" customWidth="1"/>
    <col min="2" max="2" width="25.77734375" style="2" customWidth="1"/>
    <col min="3" max="4" width="10.77734375" style="2" customWidth="1"/>
    <col min="5" max="8" width="8.77734375" style="2" customWidth="1"/>
    <col min="9" max="16384" width="9.33203125" style="2"/>
  </cols>
  <sheetData>
    <row r="1" spans="1:8" ht="10.5" x14ac:dyDescent="0.25">
      <c r="A1" s="1" t="s">
        <v>45</v>
      </c>
    </row>
    <row r="2" spans="1:8" x14ac:dyDescent="0.2">
      <c r="A2" s="3" t="s">
        <v>52</v>
      </c>
    </row>
    <row r="4" spans="1:8" x14ac:dyDescent="0.2">
      <c r="A4" s="29" t="s">
        <v>0</v>
      </c>
      <c r="B4" s="32" t="s">
        <v>1</v>
      </c>
      <c r="C4" s="12" t="s">
        <v>25</v>
      </c>
      <c r="D4" s="30"/>
      <c r="E4" s="12" t="s">
        <v>26</v>
      </c>
      <c r="F4" s="30"/>
      <c r="G4" s="9" t="s">
        <v>2</v>
      </c>
      <c r="H4" s="9"/>
    </row>
    <row r="5" spans="1:8" x14ac:dyDescent="0.2">
      <c r="A5" s="23"/>
      <c r="B5" s="5"/>
      <c r="C5" s="8" t="s">
        <v>3</v>
      </c>
      <c r="D5" s="7" t="s">
        <v>4</v>
      </c>
      <c r="E5" s="8" t="s">
        <v>3</v>
      </c>
      <c r="F5" s="7" t="s">
        <v>4</v>
      </c>
      <c r="G5" s="8" t="s">
        <v>3</v>
      </c>
      <c r="H5" s="7" t="s">
        <v>4</v>
      </c>
    </row>
    <row r="6" spans="1:8" x14ac:dyDescent="0.2">
      <c r="A6" s="11" t="s">
        <v>34</v>
      </c>
      <c r="B6" s="13" t="s">
        <v>20</v>
      </c>
      <c r="C6" s="66">
        <v>2633.9902038762298</v>
      </c>
      <c r="D6" s="20">
        <f t="shared" ref="D6:D11" si="0">C6/$C$11*100</f>
        <v>15.160856116193882</v>
      </c>
      <c r="E6" s="66">
        <v>234.57162904749501</v>
      </c>
      <c r="F6" s="20">
        <f t="shared" ref="F6:F11" si="1">E6/$E$11*100</f>
        <v>18.388740860998233</v>
      </c>
      <c r="G6" s="66">
        <f>C6+E6</f>
        <v>2868.561832923725</v>
      </c>
      <c r="H6" s="31">
        <f t="shared" ref="H6:H11" si="2">G6/$G$11*100</f>
        <v>15.381646482840324</v>
      </c>
    </row>
    <row r="7" spans="1:8" x14ac:dyDescent="0.2">
      <c r="A7" s="24"/>
      <c r="B7" s="13" t="s">
        <v>21</v>
      </c>
      <c r="C7" s="66">
        <v>566.7107181748047</v>
      </c>
      <c r="D7" s="20">
        <f t="shared" si="0"/>
        <v>3.2619026620179645</v>
      </c>
      <c r="E7" s="66">
        <v>61.333308697846299</v>
      </c>
      <c r="F7" s="20">
        <f t="shared" si="1"/>
        <v>4.8080934781927276</v>
      </c>
      <c r="G7" s="66">
        <f>C7+E7</f>
        <v>628.04402687265099</v>
      </c>
      <c r="H7" s="31">
        <f t="shared" si="2"/>
        <v>3.367663574875241</v>
      </c>
    </row>
    <row r="8" spans="1:8" x14ac:dyDescent="0.2">
      <c r="A8" s="24"/>
      <c r="B8" s="13" t="s">
        <v>22</v>
      </c>
      <c r="C8" s="66">
        <v>9138.9198519823967</v>
      </c>
      <c r="D8" s="20">
        <f t="shared" si="0"/>
        <v>52.602264324838622</v>
      </c>
      <c r="E8" s="66">
        <v>537.47307981773827</v>
      </c>
      <c r="F8" s="20">
        <f t="shared" si="1"/>
        <v>42.13405186579427</v>
      </c>
      <c r="G8" s="66">
        <f>C8+E8</f>
        <v>9676.3929318001356</v>
      </c>
      <c r="H8" s="31">
        <f t="shared" si="2"/>
        <v>51.886228700987594</v>
      </c>
    </row>
    <row r="9" spans="1:8" x14ac:dyDescent="0.2">
      <c r="A9" s="24"/>
      <c r="B9" s="13" t="s">
        <v>23</v>
      </c>
      <c r="C9" s="66">
        <v>2584.353966299901</v>
      </c>
      <c r="D9" s="20">
        <f t="shared" si="0"/>
        <v>14.875157310277102</v>
      </c>
      <c r="E9" s="66">
        <v>252.40886147866408</v>
      </c>
      <c r="F9" s="20">
        <f t="shared" si="1"/>
        <v>19.787052524629768</v>
      </c>
      <c r="G9" s="66">
        <f>C9+E9</f>
        <v>2836.7628277785652</v>
      </c>
      <c r="H9" s="31">
        <f t="shared" si="2"/>
        <v>15.2111355843005</v>
      </c>
    </row>
    <row r="10" spans="1:8" x14ac:dyDescent="0.2">
      <c r="A10" s="24"/>
      <c r="B10" s="13" t="s">
        <v>24</v>
      </c>
      <c r="C10" s="66">
        <v>2449.6497020407705</v>
      </c>
      <c r="D10" s="20">
        <f t="shared" si="0"/>
        <v>14.099819586672419</v>
      </c>
      <c r="E10" s="66">
        <v>189.83949918957856</v>
      </c>
      <c r="F10" s="20">
        <f t="shared" si="1"/>
        <v>14.882061270385009</v>
      </c>
      <c r="G10" s="66">
        <f>C10+E10</f>
        <v>2639.489201230349</v>
      </c>
      <c r="H10" s="31">
        <f t="shared" si="2"/>
        <v>14.153325656996344</v>
      </c>
    </row>
    <row r="11" spans="1:8" x14ac:dyDescent="0.2">
      <c r="A11" s="51" t="s">
        <v>2</v>
      </c>
      <c r="B11" s="52"/>
      <c r="C11" s="65">
        <f>SUM(C6:C10)</f>
        <v>17373.624442374105</v>
      </c>
      <c r="D11" s="21">
        <f t="shared" si="0"/>
        <v>100</v>
      </c>
      <c r="E11" s="65">
        <f>SUM(E6:E10)</f>
        <v>1275.6263782313222</v>
      </c>
      <c r="F11" s="21">
        <f t="shared" si="1"/>
        <v>100</v>
      </c>
      <c r="G11" s="65">
        <f>SUM(G6:G10)</f>
        <v>18649.250820605426</v>
      </c>
      <c r="H11" s="21">
        <f t="shared" si="2"/>
        <v>100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6"/>
  <sheetViews>
    <sheetView workbookViewId="0">
      <selection activeCell="E16" sqref="E16"/>
    </sheetView>
  </sheetViews>
  <sheetFormatPr defaultColWidth="9.33203125" defaultRowHeight="10" x14ac:dyDescent="0.2"/>
  <cols>
    <col min="1" max="1" width="22.77734375" style="3" customWidth="1"/>
    <col min="2" max="2" width="25.77734375" style="2" customWidth="1"/>
    <col min="3" max="4" width="10.77734375" style="2" customWidth="1"/>
    <col min="5" max="8" width="8.77734375" style="2" customWidth="1"/>
    <col min="9" max="16384" width="9.33203125" style="2"/>
  </cols>
  <sheetData>
    <row r="1" spans="1:8" ht="10.5" x14ac:dyDescent="0.25">
      <c r="A1" s="1" t="s">
        <v>44</v>
      </c>
    </row>
    <row r="2" spans="1:8" x14ac:dyDescent="0.2">
      <c r="A2" s="3" t="s">
        <v>53</v>
      </c>
    </row>
    <row r="4" spans="1:8" x14ac:dyDescent="0.2">
      <c r="A4" s="26" t="s">
        <v>0</v>
      </c>
      <c r="B4" s="26" t="s">
        <v>1</v>
      </c>
      <c r="C4" s="12" t="s">
        <v>25</v>
      </c>
      <c r="D4" s="9"/>
      <c r="E4" s="12" t="s">
        <v>26</v>
      </c>
      <c r="F4" s="9"/>
      <c r="G4" s="9" t="s">
        <v>2</v>
      </c>
      <c r="H4" s="9"/>
    </row>
    <row r="5" spans="1:8" x14ac:dyDescent="0.2">
      <c r="A5" s="16"/>
      <c r="B5" s="17"/>
      <c r="C5" s="8" t="s">
        <v>3</v>
      </c>
      <c r="D5" s="7" t="s">
        <v>4</v>
      </c>
      <c r="E5" s="8" t="s">
        <v>3</v>
      </c>
      <c r="F5" s="7" t="s">
        <v>4</v>
      </c>
      <c r="G5" s="8" t="s">
        <v>3</v>
      </c>
      <c r="H5" s="7" t="s">
        <v>4</v>
      </c>
    </row>
    <row r="6" spans="1:8" x14ac:dyDescent="0.2">
      <c r="A6" s="28" t="s">
        <v>35</v>
      </c>
      <c r="B6" s="28" t="s">
        <v>40</v>
      </c>
      <c r="C6" s="63">
        <v>262.02196562975053</v>
      </c>
      <c r="D6" s="20">
        <f>C6/$C$16*100</f>
        <v>1.7215693007563366</v>
      </c>
      <c r="E6" s="66">
        <v>4.0904166666666697</v>
      </c>
      <c r="F6" s="20">
        <f>E6/$E$16*100</f>
        <v>6.0779201408399857</v>
      </c>
      <c r="G6" s="66">
        <f>C6+E6</f>
        <v>266.11238229641719</v>
      </c>
      <c r="H6" s="31">
        <f>G6/$G$16*100</f>
        <v>1.7407474231704003</v>
      </c>
    </row>
    <row r="7" spans="1:8" x14ac:dyDescent="0.2">
      <c r="A7" s="28"/>
      <c r="B7" s="28" t="s">
        <v>8</v>
      </c>
      <c r="C7" s="64">
        <v>326.54145524256688</v>
      </c>
      <c r="D7" s="20">
        <f t="shared" ref="D7:D16" si="0">C7/$C$16*100</f>
        <v>2.1454832743460392</v>
      </c>
      <c r="E7" s="66">
        <v>1.9425714285714299</v>
      </c>
      <c r="F7" s="20">
        <f t="shared" ref="F7:F16" si="1">E7/$E$16*100</f>
        <v>2.8864526459980664</v>
      </c>
      <c r="G7" s="66">
        <f t="shared" ref="G7:G15" si="2">C7+E7</f>
        <v>328.48402667113834</v>
      </c>
      <c r="H7" s="31">
        <f t="shared" ref="H7:H16" si="3">G7/$G$16*100</f>
        <v>2.1487452708739272</v>
      </c>
    </row>
    <row r="8" spans="1:8" x14ac:dyDescent="0.2">
      <c r="A8" s="28"/>
      <c r="B8" s="28" t="s">
        <v>9</v>
      </c>
      <c r="C8" s="64">
        <v>128.2537480897069</v>
      </c>
      <c r="D8" s="20">
        <f t="shared" si="0"/>
        <v>0.84266872392741965</v>
      </c>
      <c r="E8" s="66">
        <v>2.5072857142857101</v>
      </c>
      <c r="F8" s="20">
        <f t="shared" si="1"/>
        <v>3.7255574635911124</v>
      </c>
      <c r="G8" s="66">
        <f t="shared" si="2"/>
        <v>130.7610338039926</v>
      </c>
      <c r="H8" s="31">
        <f t="shared" si="3"/>
        <v>0.85536017032027556</v>
      </c>
    </row>
    <row r="9" spans="1:8" x14ac:dyDescent="0.2">
      <c r="A9" s="28"/>
      <c r="B9" s="28" t="s">
        <v>5</v>
      </c>
      <c r="C9" s="64">
        <v>12708.878287840203</v>
      </c>
      <c r="D9" s="20">
        <f t="shared" si="0"/>
        <v>83.50145246338171</v>
      </c>
      <c r="E9" s="66">
        <v>54.917588095238102</v>
      </c>
      <c r="F9" s="20">
        <f t="shared" si="1"/>
        <v>81.601641585918713</v>
      </c>
      <c r="G9" s="66">
        <f t="shared" si="2"/>
        <v>12763.795875935442</v>
      </c>
      <c r="H9" s="31">
        <f t="shared" si="3"/>
        <v>83.493088856567425</v>
      </c>
    </row>
    <row r="10" spans="1:8" x14ac:dyDescent="0.2">
      <c r="A10" s="28"/>
      <c r="B10" s="28" t="s">
        <v>10</v>
      </c>
      <c r="C10" s="64">
        <v>398.37607558575399</v>
      </c>
      <c r="D10" s="20">
        <f t="shared" si="0"/>
        <v>2.6174600294897923</v>
      </c>
      <c r="E10" s="66">
        <v>0</v>
      </c>
      <c r="F10" s="20">
        <f t="shared" si="1"/>
        <v>0</v>
      </c>
      <c r="G10" s="66">
        <f t="shared" si="2"/>
        <v>398.37607558575399</v>
      </c>
      <c r="H10" s="31">
        <f t="shared" si="3"/>
        <v>2.6059370896022163</v>
      </c>
    </row>
    <row r="11" spans="1:8" x14ac:dyDescent="0.2">
      <c r="A11" s="28"/>
      <c r="B11" s="28" t="s">
        <v>7</v>
      </c>
      <c r="C11" s="64">
        <v>8.5639351331937092</v>
      </c>
      <c r="D11" s="20">
        <f t="shared" si="0"/>
        <v>5.6267831529086598E-2</v>
      </c>
      <c r="E11" s="66">
        <v>0</v>
      </c>
      <c r="F11" s="20">
        <f t="shared" si="1"/>
        <v>0</v>
      </c>
      <c r="G11" s="66">
        <f t="shared" si="2"/>
        <v>8.5639351331937092</v>
      </c>
      <c r="H11" s="31">
        <f t="shared" si="3"/>
        <v>5.6020121599227507E-2</v>
      </c>
    </row>
    <row r="12" spans="1:8" x14ac:dyDescent="0.2">
      <c r="A12" s="28"/>
      <c r="B12" s="28" t="s">
        <v>11</v>
      </c>
      <c r="C12" s="64">
        <v>910.2663117484127</v>
      </c>
      <c r="D12" s="20">
        <f t="shared" si="0"/>
        <v>5.9807449121770659</v>
      </c>
      <c r="E12" s="66">
        <v>3.8417500000000002</v>
      </c>
      <c r="F12" s="20">
        <f t="shared" si="1"/>
        <v>5.7084281636521146</v>
      </c>
      <c r="G12" s="66">
        <f t="shared" si="2"/>
        <v>914.10806174841275</v>
      </c>
      <c r="H12" s="31">
        <f t="shared" si="3"/>
        <v>5.9795460822089748</v>
      </c>
    </row>
    <row r="13" spans="1:8" x14ac:dyDescent="0.2">
      <c r="A13" s="28"/>
      <c r="B13" s="28" t="s">
        <v>12</v>
      </c>
      <c r="C13" s="64">
        <v>196.78759799943046</v>
      </c>
      <c r="D13" s="20">
        <f t="shared" si="0"/>
        <v>1.2929583467216474</v>
      </c>
      <c r="E13" s="66">
        <v>0</v>
      </c>
      <c r="F13" s="20">
        <f t="shared" si="1"/>
        <v>0</v>
      </c>
      <c r="G13" s="66">
        <f t="shared" si="2"/>
        <v>196.78759799943046</v>
      </c>
      <c r="H13" s="31">
        <f t="shared" si="3"/>
        <v>1.2872663089680407</v>
      </c>
    </row>
    <row r="14" spans="1:8" x14ac:dyDescent="0.2">
      <c r="A14" s="28"/>
      <c r="B14" s="28" t="s">
        <v>13</v>
      </c>
      <c r="C14" s="64">
        <v>172.62650333264179</v>
      </c>
      <c r="D14" s="20">
        <f t="shared" si="0"/>
        <v>1.1342121181333666</v>
      </c>
      <c r="E14" s="66">
        <v>0</v>
      </c>
      <c r="F14" s="20">
        <f t="shared" si="1"/>
        <v>0</v>
      </c>
      <c r="G14" s="66">
        <f t="shared" si="2"/>
        <v>172.62650333264179</v>
      </c>
      <c r="H14" s="31">
        <f t="shared" si="3"/>
        <v>1.1292189346998998</v>
      </c>
    </row>
    <row r="15" spans="1:8" x14ac:dyDescent="0.2">
      <c r="A15" s="28"/>
      <c r="B15" s="56" t="s">
        <v>19</v>
      </c>
      <c r="C15" s="64">
        <v>107.63289024575381</v>
      </c>
      <c r="D15" s="20">
        <f t="shared" si="0"/>
        <v>0.70718299953752761</v>
      </c>
      <c r="E15" s="66">
        <v>0</v>
      </c>
      <c r="F15" s="20">
        <f t="shared" si="1"/>
        <v>0</v>
      </c>
      <c r="G15" s="66">
        <f t="shared" si="2"/>
        <v>107.63289024575381</v>
      </c>
      <c r="H15" s="31">
        <f t="shared" si="3"/>
        <v>0.70406974198960826</v>
      </c>
    </row>
    <row r="16" spans="1:8" x14ac:dyDescent="0.2">
      <c r="A16" s="14" t="s">
        <v>2</v>
      </c>
      <c r="B16" s="25"/>
      <c r="C16" s="65">
        <f>SUM(C6:C15)</f>
        <v>15219.948770847415</v>
      </c>
      <c r="D16" s="21">
        <f t="shared" si="0"/>
        <v>100</v>
      </c>
      <c r="E16" s="65">
        <f>SUM(E6:E15)</f>
        <v>67.299611904761917</v>
      </c>
      <c r="F16" s="21">
        <f t="shared" si="1"/>
        <v>100</v>
      </c>
      <c r="G16" s="65">
        <f>SUM(G6:G15)</f>
        <v>15287.248382752177</v>
      </c>
      <c r="H16" s="21">
        <f t="shared" si="3"/>
        <v>100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Birmingham</vt:lpstr>
      <vt:lpstr>East Midlands</vt:lpstr>
      <vt:lpstr>Gatwick</vt:lpstr>
      <vt:lpstr>Heathrow</vt:lpstr>
      <vt:lpstr>London City</vt:lpstr>
      <vt:lpstr>Luton</vt:lpstr>
      <vt:lpstr>Manchester</vt:lpstr>
      <vt:lpstr>Stansted</vt:lpstr>
    </vt:vector>
  </TitlesOfParts>
  <Company>CAA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SAMMY</dc:creator>
  <cp:lastModifiedBy>David Young</cp:lastModifiedBy>
  <cp:lastPrinted>2020-04-14T15:32:44Z</cp:lastPrinted>
  <dcterms:created xsi:type="dcterms:W3CDTF">2001-07-09T11:17:22Z</dcterms:created>
  <dcterms:modified xsi:type="dcterms:W3CDTF">2025-09-18T11:27:12Z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e6039e1-a83a-4485-9581-62128b86c05c_Enabled">
    <vt:lpwstr>true</vt:lpwstr>
  </property>
  <property fmtid="{D5CDD505-2E9C-101B-9397-08002B2CF9AE}" pid="3" name="MSIP_Label_1e6039e1-a83a-4485-9581-62128b86c05c_SetDate">
    <vt:lpwstr>2024-08-12T13:14:12Z</vt:lpwstr>
  </property>
  <property fmtid="{D5CDD505-2E9C-101B-9397-08002B2CF9AE}" pid="4" name="MSIP_Label_1e6039e1-a83a-4485-9581-62128b86c05c_Method">
    <vt:lpwstr>Privileged</vt:lpwstr>
  </property>
  <property fmtid="{D5CDD505-2E9C-101B-9397-08002B2CF9AE}" pid="5" name="MSIP_Label_1e6039e1-a83a-4485-9581-62128b86c05c_Name">
    <vt:lpwstr>O - Unrestricted - Public</vt:lpwstr>
  </property>
  <property fmtid="{D5CDD505-2E9C-101B-9397-08002B2CF9AE}" pid="6" name="MSIP_Label_1e6039e1-a83a-4485-9581-62128b86c05c_SiteId">
    <vt:lpwstr>c4edd5ba-10c3-4fe3-946a-7c9c446ab8c8</vt:lpwstr>
  </property>
  <property fmtid="{D5CDD505-2E9C-101B-9397-08002B2CF9AE}" pid="7" name="MSIP_Label_1e6039e1-a83a-4485-9581-62128b86c05c_ActionId">
    <vt:lpwstr>01a7e477-7384-4fb8-bb1a-b515fc6cb8d3</vt:lpwstr>
  </property>
  <property fmtid="{D5CDD505-2E9C-101B-9397-08002B2CF9AE}" pid="8" name="MSIP_Label_1e6039e1-a83a-4485-9581-62128b86c05c_ContentBits">
    <vt:lpwstr>3</vt:lpwstr>
  </property>
</Properties>
</file>