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rvey22\Report22\Final\"/>
    </mc:Choice>
  </mc:AlternateContent>
  <xr:revisionPtr revIDLastSave="0" documentId="13_ncr:1_{A6141C2A-6768-4D54-915B-5AFD33F6881C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4" i="1" l="1"/>
  <c r="G34" i="1" s="1"/>
  <c r="B55" i="1"/>
  <c r="D55" i="1"/>
  <c r="F55" i="1"/>
  <c r="H55" i="1"/>
  <c r="J55" i="1"/>
  <c r="L55" i="1"/>
  <c r="N55" i="1"/>
  <c r="P55" i="1"/>
  <c r="H77" i="1" s="1"/>
  <c r="B58" i="1"/>
  <c r="D58" i="1"/>
  <c r="F58" i="1"/>
  <c r="H58" i="1"/>
  <c r="J58" i="1"/>
  <c r="L58" i="1"/>
  <c r="N58" i="1"/>
  <c r="P58" i="1"/>
  <c r="P51" i="1"/>
  <c r="P52" i="1"/>
  <c r="P53" i="1"/>
  <c r="P54" i="1"/>
  <c r="P56" i="1"/>
  <c r="P57" i="1"/>
  <c r="N51" i="1"/>
  <c r="N52" i="1"/>
  <c r="F74" i="1" s="1"/>
  <c r="N53" i="1"/>
  <c r="N54" i="1"/>
  <c r="N56" i="1"/>
  <c r="F78" i="1" s="1"/>
  <c r="N57" i="1"/>
  <c r="F79" i="1" s="1"/>
  <c r="L51" i="1"/>
  <c r="L52" i="1"/>
  <c r="L53" i="1"/>
  <c r="L54" i="1"/>
  <c r="L56" i="1"/>
  <c r="L57" i="1"/>
  <c r="J51" i="1"/>
  <c r="J52" i="1"/>
  <c r="B74" i="1" s="1"/>
  <c r="J53" i="1"/>
  <c r="B75" i="1" s="1"/>
  <c r="J54" i="1"/>
  <c r="J56" i="1"/>
  <c r="B78" i="1" s="1"/>
  <c r="J57" i="1"/>
  <c r="B79" i="1" s="1"/>
  <c r="H51" i="1"/>
  <c r="H73" i="1" s="1"/>
  <c r="H52" i="1"/>
  <c r="H74" i="1" s="1"/>
  <c r="H53" i="1"/>
  <c r="H75" i="1" s="1"/>
  <c r="H54" i="1"/>
  <c r="H56" i="1"/>
  <c r="H78" i="1" s="1"/>
  <c r="H57" i="1"/>
  <c r="F51" i="1"/>
  <c r="F73" i="1" s="1"/>
  <c r="F52" i="1"/>
  <c r="F53" i="1"/>
  <c r="F75" i="1" s="1"/>
  <c r="F54" i="1"/>
  <c r="F76" i="1" s="1"/>
  <c r="F56" i="1"/>
  <c r="F57" i="1"/>
  <c r="D51" i="1"/>
  <c r="D52" i="1"/>
  <c r="D53" i="1"/>
  <c r="D54" i="1"/>
  <c r="D56" i="1"/>
  <c r="D57" i="1"/>
  <c r="D79" i="1"/>
  <c r="B51" i="1"/>
  <c r="B73" i="1" s="1"/>
  <c r="B52" i="1"/>
  <c r="B53" i="1"/>
  <c r="B54" i="1"/>
  <c r="B76" i="1" s="1"/>
  <c r="B56" i="1"/>
  <c r="B57" i="1"/>
  <c r="R30" i="1"/>
  <c r="Q30" i="1" s="1"/>
  <c r="R31" i="1"/>
  <c r="O31" i="1" s="1"/>
  <c r="R32" i="1"/>
  <c r="K32" i="1" s="1"/>
  <c r="R33" i="1"/>
  <c r="K33" i="1" s="1"/>
  <c r="R35" i="1"/>
  <c r="O35" i="1" s="1"/>
  <c r="R36" i="1"/>
  <c r="O36" i="1" s="1"/>
  <c r="R37" i="1"/>
  <c r="E37" i="1" s="1"/>
  <c r="P39" i="1"/>
  <c r="N39" i="1"/>
  <c r="N60" i="1" s="1"/>
  <c r="L39" i="1"/>
  <c r="J39" i="1"/>
  <c r="H39" i="1"/>
  <c r="F39" i="1"/>
  <c r="F60" i="1" s="1"/>
  <c r="D39" i="1"/>
  <c r="D60" i="1" s="1"/>
  <c r="B39" i="1"/>
  <c r="R9" i="1"/>
  <c r="S9" i="1" s="1"/>
  <c r="R10" i="1"/>
  <c r="S10" i="1" s="1"/>
  <c r="R11" i="1"/>
  <c r="G11" i="1" s="1"/>
  <c r="R12" i="1"/>
  <c r="R13" i="1"/>
  <c r="E13" i="1" s="1"/>
  <c r="R14" i="1"/>
  <c r="O14" i="1" s="1"/>
  <c r="R15" i="1"/>
  <c r="C15" i="1" s="1"/>
  <c r="R16" i="1"/>
  <c r="Q16" i="1" s="1"/>
  <c r="P18" i="1"/>
  <c r="N18" i="1"/>
  <c r="L18" i="1"/>
  <c r="J18" i="1"/>
  <c r="H18" i="1"/>
  <c r="F18" i="1"/>
  <c r="D18" i="1"/>
  <c r="B18" i="1"/>
  <c r="D76" i="1"/>
  <c r="S14" i="1"/>
  <c r="D80" i="1"/>
  <c r="B80" i="1"/>
  <c r="K37" i="1" l="1"/>
  <c r="C34" i="1"/>
  <c r="E34" i="1"/>
  <c r="S34" i="1"/>
  <c r="M34" i="1"/>
  <c r="K34" i="1"/>
  <c r="Q34" i="1"/>
  <c r="I34" i="1"/>
  <c r="R55" i="1"/>
  <c r="K55" i="1" s="1"/>
  <c r="O34" i="1"/>
  <c r="B77" i="1"/>
  <c r="B82" i="1" s="1"/>
  <c r="M37" i="1"/>
  <c r="H79" i="1"/>
  <c r="P60" i="1"/>
  <c r="L60" i="1"/>
  <c r="D75" i="1"/>
  <c r="J60" i="1"/>
  <c r="H60" i="1"/>
  <c r="Q35" i="1"/>
  <c r="K35" i="1"/>
  <c r="M35" i="1"/>
  <c r="C37" i="1"/>
  <c r="O37" i="1"/>
  <c r="G31" i="1"/>
  <c r="I31" i="1"/>
  <c r="G37" i="1"/>
  <c r="Q33" i="1"/>
  <c r="K31" i="1"/>
  <c r="E31" i="1"/>
  <c r="M31" i="1"/>
  <c r="I37" i="1"/>
  <c r="G32" i="1"/>
  <c r="C31" i="1"/>
  <c r="S31" i="1"/>
  <c r="S37" i="1"/>
  <c r="H76" i="1"/>
  <c r="H80" i="1"/>
  <c r="G33" i="1"/>
  <c r="F77" i="1"/>
  <c r="I33" i="1"/>
  <c r="M32" i="1"/>
  <c r="I32" i="1"/>
  <c r="E35" i="1"/>
  <c r="E33" i="1"/>
  <c r="R54" i="1"/>
  <c r="E54" i="1" s="1"/>
  <c r="M30" i="1"/>
  <c r="D73" i="1"/>
  <c r="J73" i="1" s="1"/>
  <c r="I73" i="1" s="1"/>
  <c r="S35" i="1"/>
  <c r="C35" i="1"/>
  <c r="M33" i="1"/>
  <c r="C32" i="1"/>
  <c r="S33" i="1"/>
  <c r="Q37" i="1"/>
  <c r="K30" i="1"/>
  <c r="I35" i="1"/>
  <c r="C33" i="1"/>
  <c r="G35" i="1"/>
  <c r="O33" i="1"/>
  <c r="G36" i="1"/>
  <c r="M36" i="1"/>
  <c r="E36" i="1"/>
  <c r="O30" i="1"/>
  <c r="Q36" i="1"/>
  <c r="Q32" i="1"/>
  <c r="I30" i="1"/>
  <c r="C30" i="1"/>
  <c r="E30" i="1"/>
  <c r="I36" i="1"/>
  <c r="E32" i="1"/>
  <c r="O32" i="1"/>
  <c r="B60" i="1"/>
  <c r="S30" i="1"/>
  <c r="G30" i="1"/>
  <c r="S36" i="1"/>
  <c r="K36" i="1"/>
  <c r="C36" i="1"/>
  <c r="R39" i="1"/>
  <c r="S32" i="1"/>
  <c r="Q31" i="1"/>
  <c r="C13" i="1"/>
  <c r="G9" i="1"/>
  <c r="F80" i="1"/>
  <c r="J80" i="1" s="1"/>
  <c r="E80" i="1" s="1"/>
  <c r="C9" i="1"/>
  <c r="Q9" i="1"/>
  <c r="I12" i="1"/>
  <c r="D74" i="1"/>
  <c r="D77" i="1"/>
  <c r="K12" i="1"/>
  <c r="M12" i="1"/>
  <c r="S11" i="1"/>
  <c r="M16" i="1"/>
  <c r="E12" i="1"/>
  <c r="C12" i="1"/>
  <c r="Q12" i="1"/>
  <c r="Q11" i="1"/>
  <c r="O16" i="1"/>
  <c r="C16" i="1"/>
  <c r="S16" i="1"/>
  <c r="Q14" i="1"/>
  <c r="I14" i="1"/>
  <c r="O13" i="1"/>
  <c r="E16" i="1"/>
  <c r="K14" i="1"/>
  <c r="E14" i="1"/>
  <c r="R57" i="1"/>
  <c r="E57" i="1" s="1"/>
  <c r="O15" i="1"/>
  <c r="K13" i="1"/>
  <c r="E15" i="1"/>
  <c r="I13" i="1"/>
  <c r="K11" i="1"/>
  <c r="C11" i="1"/>
  <c r="Q15" i="1"/>
  <c r="S13" i="1"/>
  <c r="S15" i="1"/>
  <c r="M13" i="1"/>
  <c r="I11" i="1"/>
  <c r="K10" i="1"/>
  <c r="G13" i="1"/>
  <c r="M15" i="1"/>
  <c r="R53" i="1"/>
  <c r="E53" i="1" s="1"/>
  <c r="Q13" i="1"/>
  <c r="I15" i="1"/>
  <c r="K15" i="1"/>
  <c r="G15" i="1"/>
  <c r="E11" i="1"/>
  <c r="M11" i="1"/>
  <c r="J79" i="1"/>
  <c r="G79" i="1" s="1"/>
  <c r="O11" i="1"/>
  <c r="J75" i="1"/>
  <c r="E75" i="1" s="1"/>
  <c r="O10" i="1"/>
  <c r="R51" i="1"/>
  <c r="E9" i="1"/>
  <c r="K9" i="1"/>
  <c r="M9" i="1"/>
  <c r="I16" i="1"/>
  <c r="O12" i="1"/>
  <c r="G12" i="1"/>
  <c r="G16" i="1"/>
  <c r="S12" i="1"/>
  <c r="C10" i="1"/>
  <c r="I10" i="1"/>
  <c r="Q10" i="1"/>
  <c r="G14" i="1"/>
  <c r="M10" i="1"/>
  <c r="D78" i="1"/>
  <c r="J78" i="1" s="1"/>
  <c r="G78" i="1" s="1"/>
  <c r="E10" i="1"/>
  <c r="R18" i="1"/>
  <c r="O9" i="1"/>
  <c r="I9" i="1"/>
  <c r="K16" i="1"/>
  <c r="R56" i="1"/>
  <c r="R58" i="1"/>
  <c r="R52" i="1"/>
  <c r="E52" i="1" s="1"/>
  <c r="M14" i="1"/>
  <c r="C14" i="1"/>
  <c r="G10" i="1"/>
  <c r="E55" i="1" l="1"/>
  <c r="M55" i="1"/>
  <c r="Q55" i="1"/>
  <c r="I55" i="1"/>
  <c r="O55" i="1"/>
  <c r="C55" i="1"/>
  <c r="S55" i="1"/>
  <c r="G55" i="1"/>
  <c r="J77" i="1"/>
  <c r="E77" i="1" s="1"/>
  <c r="H82" i="1"/>
  <c r="J76" i="1"/>
  <c r="C76" i="1" s="1"/>
  <c r="K54" i="1"/>
  <c r="M54" i="1"/>
  <c r="C54" i="1"/>
  <c r="G54" i="1"/>
  <c r="I54" i="1"/>
  <c r="Q57" i="1"/>
  <c r="S54" i="1"/>
  <c r="F82" i="1"/>
  <c r="O54" i="1"/>
  <c r="Q54" i="1"/>
  <c r="E79" i="1"/>
  <c r="G80" i="1"/>
  <c r="M53" i="1"/>
  <c r="D82" i="1"/>
  <c r="I53" i="1"/>
  <c r="J74" i="1"/>
  <c r="Q39" i="1"/>
  <c r="K39" i="1"/>
  <c r="S39" i="1"/>
  <c r="O39" i="1"/>
  <c r="G39" i="1"/>
  <c r="E39" i="1"/>
  <c r="I39" i="1"/>
  <c r="M39" i="1"/>
  <c r="G53" i="1"/>
  <c r="C39" i="1"/>
  <c r="C79" i="1"/>
  <c r="I80" i="1"/>
  <c r="C53" i="1"/>
  <c r="K53" i="1"/>
  <c r="S53" i="1"/>
  <c r="I76" i="1"/>
  <c r="E78" i="1"/>
  <c r="C80" i="1"/>
  <c r="E73" i="1"/>
  <c r="C73" i="1"/>
  <c r="G73" i="1"/>
  <c r="I79" i="1"/>
  <c r="E76" i="1"/>
  <c r="O53" i="1"/>
  <c r="Q53" i="1"/>
  <c r="G57" i="1"/>
  <c r="M57" i="1"/>
  <c r="C57" i="1"/>
  <c r="S57" i="1"/>
  <c r="O57" i="1"/>
  <c r="I57" i="1"/>
  <c r="K57" i="1"/>
  <c r="I18" i="1"/>
  <c r="S18" i="1"/>
  <c r="K18" i="1"/>
  <c r="E18" i="1"/>
  <c r="Q18" i="1"/>
  <c r="C18" i="1"/>
  <c r="M18" i="1"/>
  <c r="O18" i="1"/>
  <c r="G18" i="1"/>
  <c r="R60" i="1"/>
  <c r="I75" i="1"/>
  <c r="C75" i="1"/>
  <c r="G75" i="1"/>
  <c r="M52" i="1"/>
  <c r="S52" i="1"/>
  <c r="K52" i="1"/>
  <c r="I52" i="1"/>
  <c r="C52" i="1"/>
  <c r="O52" i="1"/>
  <c r="G52" i="1"/>
  <c r="Q52" i="1"/>
  <c r="E51" i="1"/>
  <c r="I51" i="1"/>
  <c r="M51" i="1"/>
  <c r="K51" i="1"/>
  <c r="G51" i="1"/>
  <c r="C51" i="1"/>
  <c r="O51" i="1"/>
  <c r="S51" i="1"/>
  <c r="Q51" i="1"/>
  <c r="K56" i="1"/>
  <c r="M56" i="1"/>
  <c r="C56" i="1"/>
  <c r="I56" i="1"/>
  <c r="O56" i="1"/>
  <c r="S56" i="1"/>
  <c r="G56" i="1"/>
  <c r="Q56" i="1"/>
  <c r="I78" i="1"/>
  <c r="C78" i="1"/>
  <c r="Q58" i="1"/>
  <c r="G58" i="1"/>
  <c r="I58" i="1"/>
  <c r="E58" i="1"/>
  <c r="K58" i="1"/>
  <c r="C58" i="1"/>
  <c r="O58" i="1"/>
  <c r="M58" i="1"/>
  <c r="S58" i="1"/>
  <c r="E56" i="1"/>
  <c r="G76" i="1" l="1"/>
  <c r="C77" i="1"/>
  <c r="G77" i="1"/>
  <c r="I77" i="1"/>
  <c r="J82" i="1"/>
  <c r="I82" i="1" s="1"/>
  <c r="I74" i="1"/>
  <c r="C74" i="1"/>
  <c r="E74" i="1"/>
  <c r="G74" i="1"/>
  <c r="I60" i="1"/>
  <c r="O60" i="1"/>
  <c r="K60" i="1"/>
  <c r="G60" i="1"/>
  <c r="E60" i="1"/>
  <c r="S60" i="1"/>
  <c r="M60" i="1"/>
  <c r="Q60" i="1"/>
  <c r="C60" i="1"/>
  <c r="E82" i="1" l="1"/>
  <c r="G82" i="1"/>
  <c r="C82" i="1"/>
</calcChain>
</file>

<file path=xl/sharedStrings.xml><?xml version="1.0" encoding="utf-8"?>
<sst xmlns="http://schemas.openxmlformats.org/spreadsheetml/2006/main" count="166" uniqueCount="29">
  <si>
    <t>Airport</t>
  </si>
  <si>
    <t>Total</t>
  </si>
  <si>
    <t>000's</t>
  </si>
  <si>
    <t>%</t>
  </si>
  <si>
    <t>UK</t>
  </si>
  <si>
    <t>Foreign</t>
  </si>
  <si>
    <t>International Business</t>
  </si>
  <si>
    <t>International Leisure</t>
  </si>
  <si>
    <t>Domestic Business</t>
  </si>
  <si>
    <t>Domestic Leisure</t>
  </si>
  <si>
    <t xml:space="preserve"> </t>
  </si>
  <si>
    <t>Business</t>
  </si>
  <si>
    <t>Leisure</t>
  </si>
  <si>
    <t>Gatwick</t>
  </si>
  <si>
    <t>Heathrow</t>
  </si>
  <si>
    <t>Luton</t>
  </si>
  <si>
    <t>Manchester</t>
  </si>
  <si>
    <t>Stansted</t>
  </si>
  <si>
    <t>Table 3.1</t>
  </si>
  <si>
    <t>Table 3.2</t>
  </si>
  <si>
    <t>Table 3.3</t>
  </si>
  <si>
    <t>Table 3.4</t>
  </si>
  <si>
    <t>Birmingham</t>
  </si>
  <si>
    <t>East Midlands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</si>
  <si>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</si>
  <si>
    <t>London City</t>
  </si>
  <si>
    <t>Characteristics of scheduled terminating passengers at the 2022 survey airports.</t>
  </si>
  <si>
    <t>Characteristics of charter terminating passengers at the 2022 survey airports.</t>
  </si>
  <si>
    <t>Characteristics of all terminating passengers at the 2022 survey airports.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</si>
</sst>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,000"/>
    <numFmt numFmtId="166" formatCode="#,##0\ "/>
    <numFmt numFmtId="167" formatCode="0.0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164" fontId="0" fillId="0" borderId="0" xfId="0" applyNumberFormat="1"/>
    <xf numFmtId="165" fontId="0" fillId="0" borderId="0" xfId="0" applyNumberFormat="1" applyBorder="1"/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0" xfId="0" applyFont="1"/>
    <xf numFmtId="0" fontId="0" fillId="0" borderId="9" xfId="0" applyBorder="1" applyAlignment="1">
      <alignment horizontal="centerContinuous"/>
    </xf>
    <xf numFmtId="166" fontId="0" fillId="0" borderId="2" xfId="0" applyNumberFormat="1" applyBorder="1" applyAlignment="1">
      <alignment horizontal="right"/>
    </xf>
    <xf numFmtId="167" fontId="0" fillId="0" borderId="2" xfId="0" applyNumberFormat="1" applyBorder="1" applyAlignment="1"/>
    <xf numFmtId="166" fontId="0" fillId="0" borderId="4" xfId="0" applyNumberFormat="1" applyBorder="1" applyAlignment="1">
      <alignment horizontal="right"/>
    </xf>
    <xf numFmtId="167" fontId="0" fillId="0" borderId="4" xfId="0" applyNumberFormat="1" applyBorder="1" applyAlignment="1"/>
    <xf numFmtId="167" fontId="0" fillId="0" borderId="10" xfId="0" applyNumberFormat="1" applyBorder="1" applyAlignment="1"/>
    <xf numFmtId="164" fontId="0" fillId="0" borderId="10" xfId="0" applyNumberFormat="1" applyBorder="1" applyAlignment="1">
      <alignment horizontal="center"/>
    </xf>
    <xf numFmtId="167" fontId="0" fillId="0" borderId="5" xfId="0" applyNumberFormat="1" applyBorder="1" applyAlignment="1"/>
    <xf numFmtId="0" fontId="0" fillId="0" borderId="10" xfId="0" applyBorder="1"/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5" xfId="0" applyBorder="1" applyAlignment="1">
      <alignment horizontal="center"/>
    </xf>
    <xf numFmtId="0" fontId="0" fillId="0" borderId="13" xfId="0" applyBorder="1"/>
    <xf numFmtId="0" fontId="0" fillId="0" borderId="3" xfId="0" applyBorder="1"/>
    <xf numFmtId="166" fontId="0" fillId="0" borderId="16" xfId="0" applyNumberFormat="1" applyBorder="1" applyAlignment="1">
      <alignment horizontal="right"/>
    </xf>
    <xf numFmtId="166" fontId="0" fillId="0" borderId="17" xfId="0" applyNumberFormat="1" applyBorder="1" applyAlignment="1">
      <alignment horizontal="right"/>
    </xf>
    <xf numFmtId="0" fontId="3" fillId="0" borderId="0" xfId="0" applyFont="1" applyBorder="1"/>
    <xf numFmtId="0" fontId="0" fillId="0" borderId="2" xfId="0" applyFill="1" applyBorder="1"/>
    <xf numFmtId="0" fontId="2" fillId="0" borderId="2" xfId="0" applyFont="1" applyFill="1" applyBorder="1"/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6" fontId="0" fillId="0" borderId="3" xfId="0" applyNumberFormat="1" applyBorder="1" applyAlignment="1">
      <alignment horizontal="right"/>
    </xf>
    <xf numFmtId="166" fontId="0" fillId="0" borderId="18" xfId="0" applyNumberFormat="1" applyBorder="1" applyAlignment="1">
      <alignment horizontal="right"/>
    </xf>
    <xf numFmtId="167" fontId="0" fillId="0" borderId="13" xfId="0" applyNumberFormat="1" applyBorder="1" applyAlignment="1"/>
    <xf numFmtId="167" fontId="0" fillId="0" borderId="15" xfId="0" applyNumberFormat="1" applyBorder="1" applyAlignment="1"/>
    <xf numFmtId="166" fontId="0" fillId="0" borderId="10" xfId="0" applyNumberFormat="1" applyBorder="1" applyAlignment="1">
      <alignment horizontal="right"/>
    </xf>
    <xf numFmtId="166" fontId="0" fillId="0" borderId="5" xfId="0" applyNumberFormat="1" applyBorder="1" applyAlignment="1">
      <alignment horizontal="right"/>
    </xf>
    <xf numFmtId="166" fontId="0" fillId="0" borderId="0" xfId="0" applyNumberFormat="1" applyBorder="1"/>
    <xf numFmtId="3" fontId="0" fillId="0" borderId="0" xfId="0" applyNumberFormat="1"/>
    <xf numFmtId="0" fontId="0" fillId="0" borderId="19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"/>
    </xf>
    <xf numFmtId="0" fontId="0" fillId="0" borderId="16" xfId="0" applyBorder="1"/>
    <xf numFmtId="165" fontId="0" fillId="0" borderId="16" xfId="0" applyNumberFormat="1" applyBorder="1" applyAlignment="1">
      <alignment horizontal="center"/>
    </xf>
    <xf numFmtId="0" fontId="0" fillId="0" borderId="23" xfId="0" applyBorder="1" applyAlignment="1"/>
    <xf numFmtId="0" fontId="0" fillId="0" borderId="16" xfId="0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5"/>
  <sheetViews>
    <sheetView tabSelected="1" workbookViewId="0">
      <selection activeCell="A69" sqref="A69:A82"/>
    </sheetView>
  </sheetViews>
  <sheetFormatPr defaultRowHeight="11.25" x14ac:dyDescent="0.2"/>
  <cols>
    <col min="1" max="1" width="24.33203125" customWidth="1"/>
    <col min="2" max="19" width="8.5" customWidth="1"/>
  </cols>
  <sheetData>
    <row r="1" spans="1:81" x14ac:dyDescent="0.2">
      <c r="A1" s="1" t="s">
        <v>18</v>
      </c>
    </row>
    <row r="2" spans="1:81" s="2" customFormat="1" x14ac:dyDescent="0.2">
      <c r="A2" s="2" t="s">
        <v>26</v>
      </c>
    </row>
    <row r="5" spans="1:81" s="4" customFormat="1" x14ac:dyDescent="0.2">
      <c r="A5" s="3"/>
      <c r="B5" s="14" t="s">
        <v>6</v>
      </c>
      <c r="C5" s="15"/>
      <c r="D5" s="15"/>
      <c r="E5" s="38"/>
      <c r="F5" s="15" t="s">
        <v>7</v>
      </c>
      <c r="G5" s="15"/>
      <c r="H5" s="15"/>
      <c r="I5" s="38"/>
      <c r="J5" s="14" t="s">
        <v>8</v>
      </c>
      <c r="K5" s="15"/>
      <c r="L5" s="15"/>
      <c r="M5" s="60"/>
      <c r="N5" s="15" t="s">
        <v>9</v>
      </c>
      <c r="O5" s="15"/>
      <c r="P5" s="15"/>
      <c r="Q5" s="38"/>
      <c r="R5" s="39"/>
      <c r="S5" s="16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</row>
    <row r="6" spans="1:81" s="4" customFormat="1" x14ac:dyDescent="0.2">
      <c r="A6" s="5" t="s">
        <v>0</v>
      </c>
      <c r="B6" s="6" t="s">
        <v>4</v>
      </c>
      <c r="C6" s="7"/>
      <c r="D6" s="8" t="s">
        <v>5</v>
      </c>
      <c r="E6" s="40"/>
      <c r="F6" s="9" t="s">
        <v>4</v>
      </c>
      <c r="G6" s="7"/>
      <c r="H6" s="9" t="s">
        <v>5</v>
      </c>
      <c r="I6" s="41"/>
      <c r="J6" s="6" t="s">
        <v>4</v>
      </c>
      <c r="K6" s="7"/>
      <c r="L6" s="9" t="s">
        <v>5</v>
      </c>
      <c r="M6" s="40"/>
      <c r="N6" s="9" t="s">
        <v>4</v>
      </c>
      <c r="O6" s="7"/>
      <c r="P6" s="9" t="s">
        <v>5</v>
      </c>
      <c r="Q6" s="41"/>
      <c r="R6" s="9" t="s">
        <v>1</v>
      </c>
      <c r="S6" s="8"/>
    </row>
    <row r="7" spans="1:81" s="4" customFormat="1" x14ac:dyDescent="0.2">
      <c r="A7" s="10"/>
      <c r="B7" s="11" t="s">
        <v>2</v>
      </c>
      <c r="C7" s="12" t="s">
        <v>3</v>
      </c>
      <c r="D7" s="13" t="s">
        <v>2</v>
      </c>
      <c r="E7" s="42" t="s">
        <v>3</v>
      </c>
      <c r="F7" s="13" t="s">
        <v>2</v>
      </c>
      <c r="G7" s="12" t="s">
        <v>3</v>
      </c>
      <c r="H7" s="13" t="s">
        <v>2</v>
      </c>
      <c r="I7" s="42" t="s">
        <v>3</v>
      </c>
      <c r="J7" s="11" t="s">
        <v>2</v>
      </c>
      <c r="K7" s="12" t="s">
        <v>3</v>
      </c>
      <c r="L7" s="13" t="s">
        <v>2</v>
      </c>
      <c r="M7" s="42" t="s">
        <v>3</v>
      </c>
      <c r="N7" s="13" t="s">
        <v>2</v>
      </c>
      <c r="O7" s="12" t="s">
        <v>3</v>
      </c>
      <c r="P7" s="13" t="s">
        <v>2</v>
      </c>
      <c r="Q7" s="42" t="s">
        <v>3</v>
      </c>
      <c r="R7" s="13" t="s">
        <v>2</v>
      </c>
      <c r="S7" s="12" t="s">
        <v>3</v>
      </c>
    </row>
    <row r="8" spans="1:81" s="4" customFormat="1" x14ac:dyDescent="0.2">
      <c r="A8" s="5"/>
      <c r="B8" s="5"/>
      <c r="C8" s="5"/>
      <c r="D8" s="5"/>
      <c r="E8" s="43"/>
      <c r="F8" s="44"/>
      <c r="G8" s="5"/>
      <c r="H8" s="5"/>
      <c r="I8" s="43"/>
      <c r="J8" s="5"/>
      <c r="K8" s="5"/>
      <c r="L8" s="36"/>
      <c r="M8" s="43"/>
      <c r="N8" s="44"/>
      <c r="O8" s="5"/>
      <c r="P8" s="5"/>
      <c r="Q8" s="43"/>
      <c r="R8" s="44"/>
      <c r="S8" s="5"/>
    </row>
    <row r="9" spans="1:81" s="4" customFormat="1" x14ac:dyDescent="0.2">
      <c r="A9" s="48" t="s">
        <v>22</v>
      </c>
      <c r="B9" s="29">
        <v>398.30071389909159</v>
      </c>
      <c r="C9" s="30">
        <f t="shared" ref="C9:C16" si="0">B9/$R9*100</f>
        <v>5.6099671887983193</v>
      </c>
      <c r="D9" s="29">
        <v>397.64489382743682</v>
      </c>
      <c r="E9" s="30">
        <f t="shared" ref="E9:E16" si="1">D9/$R9*100</f>
        <v>5.6007301250538868</v>
      </c>
      <c r="F9" s="45">
        <v>4602.0159401536603</v>
      </c>
      <c r="G9" s="30">
        <f t="shared" ref="G9:G16" si="2">F9/$R9*100</f>
        <v>64.81825797864272</v>
      </c>
      <c r="H9" s="59">
        <v>850.22446439245437</v>
      </c>
      <c r="I9" s="54">
        <f t="shared" ref="I9:I16" si="3">H9/$R9*100</f>
        <v>11.975201604995597</v>
      </c>
      <c r="J9" s="59">
        <v>375.83395253546382</v>
      </c>
      <c r="K9" s="30">
        <f t="shared" ref="K9:K16" si="4">J9/$R9*100</f>
        <v>5.2935284035029335</v>
      </c>
      <c r="L9" s="59">
        <v>0</v>
      </c>
      <c r="M9" s="54">
        <f t="shared" ref="M9:M16" si="5">L9/$R9*100</f>
        <v>0</v>
      </c>
      <c r="N9" s="59">
        <v>451.64259348267001</v>
      </c>
      <c r="O9" s="30">
        <f t="shared" ref="O9:O16" si="6">N9/$R9*100</f>
        <v>6.3612743891377068</v>
      </c>
      <c r="P9" s="29">
        <v>24.2134391018106</v>
      </c>
      <c r="Q9" s="30">
        <f t="shared" ref="Q9:Q16" si="7">P9/$R9*100</f>
        <v>0.34104030986883327</v>
      </c>
      <c r="R9" s="45">
        <f t="shared" ref="R9:R16" si="8">B9+D9+F9+H9+J9+L9+N9+P9</f>
        <v>7099.875997392588</v>
      </c>
      <c r="S9" s="50">
        <f t="shared" ref="S9:S16" si="9">R9/$R9*100</f>
        <v>100</v>
      </c>
      <c r="T9" s="23"/>
    </row>
    <row r="10" spans="1:81" s="4" customFormat="1" x14ac:dyDescent="0.2">
      <c r="A10" s="49" t="s">
        <v>23</v>
      </c>
      <c r="B10" s="29">
        <v>43.618624928997001</v>
      </c>
      <c r="C10" s="30">
        <f t="shared" si="0"/>
        <v>1.6549334726690526</v>
      </c>
      <c r="D10" s="29">
        <v>25.623049290155372</v>
      </c>
      <c r="E10" s="30">
        <f t="shared" si="1"/>
        <v>0.97216365740904653</v>
      </c>
      <c r="F10" s="45">
        <v>2250.514116277378</v>
      </c>
      <c r="G10" s="30">
        <f t="shared" si="2"/>
        <v>85.386716060039902</v>
      </c>
      <c r="H10" s="59">
        <v>246.62273605670489</v>
      </c>
      <c r="I10" s="54">
        <f t="shared" si="3"/>
        <v>9.3571088425150641</v>
      </c>
      <c r="J10" s="59">
        <v>9.2295458990313612</v>
      </c>
      <c r="K10" s="30">
        <f t="shared" si="4"/>
        <v>0.35017803680666398</v>
      </c>
      <c r="L10" s="59">
        <v>0</v>
      </c>
      <c r="M10" s="54">
        <f t="shared" si="5"/>
        <v>0</v>
      </c>
      <c r="N10" s="59">
        <v>59.242794712094195</v>
      </c>
      <c r="O10" s="30">
        <f t="shared" si="6"/>
        <v>2.2477298205319718</v>
      </c>
      <c r="P10" s="29">
        <v>0.82154198991888394</v>
      </c>
      <c r="Q10" s="30">
        <f t="shared" si="7"/>
        <v>3.1170110028298087E-2</v>
      </c>
      <c r="R10" s="45">
        <f t="shared" si="8"/>
        <v>2635.6724091542796</v>
      </c>
      <c r="S10" s="50">
        <f t="shared" si="9"/>
        <v>100</v>
      </c>
      <c r="T10" s="23"/>
    </row>
    <row r="11" spans="1:81" s="4" customFormat="1" x14ac:dyDescent="0.2">
      <c r="A11" s="48" t="s">
        <v>13</v>
      </c>
      <c r="B11" s="29">
        <v>1723.2658818538821</v>
      </c>
      <c r="C11" s="30">
        <f t="shared" si="0"/>
        <v>6.4372449047850822</v>
      </c>
      <c r="D11" s="29">
        <v>908.70705037147457</v>
      </c>
      <c r="E11" s="30">
        <f t="shared" si="1"/>
        <v>3.3944673840191819</v>
      </c>
      <c r="F11" s="45">
        <v>16470.522087613703</v>
      </c>
      <c r="G11" s="30">
        <f t="shared" si="2"/>
        <v>61.525493833592563</v>
      </c>
      <c r="H11" s="59">
        <v>5444.5699244794878</v>
      </c>
      <c r="I11" s="54">
        <f t="shared" si="3"/>
        <v>20.338144202911487</v>
      </c>
      <c r="J11" s="59">
        <v>634.2557336099203</v>
      </c>
      <c r="K11" s="30">
        <f t="shared" si="4"/>
        <v>2.3692568468418012</v>
      </c>
      <c r="L11" s="59">
        <v>10.523003286324229</v>
      </c>
      <c r="M11" s="54">
        <f t="shared" si="5"/>
        <v>3.9308588419944709E-2</v>
      </c>
      <c r="N11" s="59">
        <v>1511.807665998055</v>
      </c>
      <c r="O11" s="30">
        <f t="shared" si="6"/>
        <v>5.6473445551486785</v>
      </c>
      <c r="P11" s="29">
        <v>66.5882093543444</v>
      </c>
      <c r="Q11" s="30">
        <f t="shared" si="7"/>
        <v>0.24873968428126819</v>
      </c>
      <c r="R11" s="45">
        <f t="shared" si="8"/>
        <v>26770.23955656719</v>
      </c>
      <c r="S11" s="50">
        <f t="shared" si="9"/>
        <v>100</v>
      </c>
      <c r="T11" s="23"/>
    </row>
    <row r="12" spans="1:81" s="4" customFormat="1" x14ac:dyDescent="0.2">
      <c r="A12" s="48" t="s">
        <v>14</v>
      </c>
      <c r="B12" s="29">
        <v>4347.5306427859423</v>
      </c>
      <c r="C12" s="30">
        <f t="shared" si="0"/>
        <v>9.527226726271687</v>
      </c>
      <c r="D12" s="29">
        <v>3801.3074075828245</v>
      </c>
      <c r="E12" s="30">
        <f t="shared" si="1"/>
        <v>8.3302270884260157</v>
      </c>
      <c r="F12" s="45">
        <v>21783.191854585733</v>
      </c>
      <c r="G12" s="30">
        <f t="shared" si="2"/>
        <v>47.735927512065416</v>
      </c>
      <c r="H12" s="59">
        <v>14076.896296235253</v>
      </c>
      <c r="I12" s="54">
        <f t="shared" si="3"/>
        <v>30.84826620808035</v>
      </c>
      <c r="J12" s="59">
        <v>638.47742218640497</v>
      </c>
      <c r="K12" s="30">
        <f t="shared" si="4"/>
        <v>1.3991664833620061</v>
      </c>
      <c r="L12" s="59">
        <v>36.799443922523999</v>
      </c>
      <c r="M12" s="54">
        <f t="shared" si="5"/>
        <v>8.0642708345798078E-2</v>
      </c>
      <c r="N12" s="59">
        <v>825.73493937267494</v>
      </c>
      <c r="O12" s="30">
        <f t="shared" si="6"/>
        <v>1.809524677246771</v>
      </c>
      <c r="P12" s="29">
        <v>122.76044478317479</v>
      </c>
      <c r="Q12" s="30">
        <f t="shared" si="7"/>
        <v>0.26901859620195617</v>
      </c>
      <c r="R12" s="45">
        <f t="shared" si="8"/>
        <v>45632.698451454533</v>
      </c>
      <c r="S12" s="50">
        <f t="shared" si="9"/>
        <v>100</v>
      </c>
      <c r="T12" s="23"/>
    </row>
    <row r="13" spans="1:81" s="4" customFormat="1" x14ac:dyDescent="0.2">
      <c r="A13" s="48" t="s">
        <v>25</v>
      </c>
      <c r="B13" s="29">
        <v>399.89558615729999</v>
      </c>
      <c r="C13" s="30">
        <f t="shared" si="0"/>
        <v>13.691166487620723</v>
      </c>
      <c r="D13" s="29">
        <v>455.64828163618301</v>
      </c>
      <c r="E13" s="30">
        <f t="shared" si="1"/>
        <v>15.599963339493833</v>
      </c>
      <c r="F13" s="45">
        <v>890.81087351058</v>
      </c>
      <c r="G13" s="30">
        <f t="shared" si="2"/>
        <v>30.498561125450312</v>
      </c>
      <c r="H13" s="59">
        <v>546.056745287338</v>
      </c>
      <c r="I13" s="54">
        <f t="shared" si="3"/>
        <v>18.695264639596402</v>
      </c>
      <c r="J13" s="59">
        <v>349.80408025408099</v>
      </c>
      <c r="K13" s="30">
        <f t="shared" si="4"/>
        <v>11.976190952314759</v>
      </c>
      <c r="L13" s="59">
        <v>13.702250697607489</v>
      </c>
      <c r="M13" s="54">
        <f t="shared" si="5"/>
        <v>0.46912194595283296</v>
      </c>
      <c r="N13" s="59">
        <v>211.74447469076881</v>
      </c>
      <c r="O13" s="30">
        <f t="shared" si="6"/>
        <v>7.2494645006778535</v>
      </c>
      <c r="P13" s="29">
        <v>53.166889990151205</v>
      </c>
      <c r="Q13" s="30">
        <f t="shared" si="7"/>
        <v>1.8202670088932862</v>
      </c>
      <c r="R13" s="45">
        <f t="shared" si="8"/>
        <v>2920.8291822240094</v>
      </c>
      <c r="S13" s="50">
        <f t="shared" si="9"/>
        <v>100</v>
      </c>
      <c r="T13" s="23"/>
    </row>
    <row r="14" spans="1:81" s="4" customFormat="1" x14ac:dyDescent="0.2">
      <c r="A14" s="48" t="s">
        <v>15</v>
      </c>
      <c r="B14" s="29">
        <v>547.03156267623604</v>
      </c>
      <c r="C14" s="30">
        <f t="shared" si="0"/>
        <v>4.5179377279939041</v>
      </c>
      <c r="D14" s="29">
        <v>337.36765058304451</v>
      </c>
      <c r="E14" s="30">
        <f t="shared" si="1"/>
        <v>2.7863219250402049</v>
      </c>
      <c r="F14" s="45">
        <v>7769.6644302225595</v>
      </c>
      <c r="G14" s="30">
        <f t="shared" si="2"/>
        <v>64.169716078943338</v>
      </c>
      <c r="H14" s="59">
        <v>2462.9801372061602</v>
      </c>
      <c r="I14" s="54">
        <f t="shared" si="3"/>
        <v>20.341771196425913</v>
      </c>
      <c r="J14" s="59">
        <v>323.68590380911729</v>
      </c>
      <c r="K14" s="30">
        <f t="shared" si="4"/>
        <v>2.6733242770939398</v>
      </c>
      <c r="L14" s="59">
        <v>14.652041617217458</v>
      </c>
      <c r="M14" s="54">
        <f t="shared" si="5"/>
        <v>0.12101132024395214</v>
      </c>
      <c r="N14" s="59">
        <v>595.88869263603101</v>
      </c>
      <c r="O14" s="30">
        <f t="shared" si="6"/>
        <v>4.9214491262155482</v>
      </c>
      <c r="P14" s="29">
        <v>56.722112592776796</v>
      </c>
      <c r="Q14" s="30">
        <f t="shared" si="7"/>
        <v>0.4684683480431962</v>
      </c>
      <c r="R14" s="45">
        <f t="shared" si="8"/>
        <v>12107.992531343143</v>
      </c>
      <c r="S14" s="50">
        <f t="shared" si="9"/>
        <v>100</v>
      </c>
      <c r="T14" s="23"/>
    </row>
    <row r="15" spans="1:81" s="4" customFormat="1" x14ac:dyDescent="0.2">
      <c r="A15" s="48" t="s">
        <v>16</v>
      </c>
      <c r="B15" s="29">
        <v>1170.575823161224</v>
      </c>
      <c r="C15" s="30">
        <f t="shared" si="0"/>
        <v>6.0675127417664694</v>
      </c>
      <c r="D15" s="29">
        <v>506.31774828617597</v>
      </c>
      <c r="E15" s="30">
        <f t="shared" si="1"/>
        <v>2.6244257982472963</v>
      </c>
      <c r="F15" s="45">
        <v>13593.974112067515</v>
      </c>
      <c r="G15" s="30">
        <f t="shared" si="2"/>
        <v>70.462424991373624</v>
      </c>
      <c r="H15" s="59">
        <v>2723.7287846458003</v>
      </c>
      <c r="I15" s="54">
        <f t="shared" si="3"/>
        <v>14.118059487444517</v>
      </c>
      <c r="J15" s="59">
        <v>283.81295446861532</v>
      </c>
      <c r="K15" s="30">
        <f t="shared" si="4"/>
        <v>1.4711039502475125</v>
      </c>
      <c r="L15" s="59">
        <v>19.353447754548419</v>
      </c>
      <c r="M15" s="54">
        <f t="shared" si="5"/>
        <v>0.10031583475790008</v>
      </c>
      <c r="N15" s="59">
        <v>879.87507936266593</v>
      </c>
      <c r="O15" s="30">
        <f t="shared" si="6"/>
        <v>4.5607069183936702</v>
      </c>
      <c r="P15" s="29">
        <v>114.877335856752</v>
      </c>
      <c r="Q15" s="30">
        <f t="shared" si="7"/>
        <v>0.59545027776900195</v>
      </c>
      <c r="R15" s="45">
        <f t="shared" si="8"/>
        <v>19292.515285603298</v>
      </c>
      <c r="S15" s="50">
        <f t="shared" si="9"/>
        <v>100</v>
      </c>
      <c r="T15" s="23"/>
    </row>
    <row r="16" spans="1:81" s="4" customFormat="1" x14ac:dyDescent="0.2">
      <c r="A16" s="5" t="s">
        <v>17</v>
      </c>
      <c r="B16" s="29">
        <v>955.07733179508796</v>
      </c>
      <c r="C16" s="30">
        <f t="shared" si="0"/>
        <v>4.3847477991905297</v>
      </c>
      <c r="D16" s="29">
        <v>638.25915253643302</v>
      </c>
      <c r="E16" s="30">
        <f t="shared" si="1"/>
        <v>2.9302395955072029</v>
      </c>
      <c r="F16" s="45">
        <v>13658.642345499233</v>
      </c>
      <c r="G16" s="30">
        <f t="shared" si="2"/>
        <v>62.706652090458867</v>
      </c>
      <c r="H16" s="59">
        <v>5780.2999910839599</v>
      </c>
      <c r="I16" s="54">
        <f t="shared" si="3"/>
        <v>26.537283234363517</v>
      </c>
      <c r="J16" s="59">
        <v>204.18882027980149</v>
      </c>
      <c r="K16" s="30">
        <f t="shared" si="4"/>
        <v>0.93742825898548343</v>
      </c>
      <c r="L16" s="59">
        <v>11.191142863902979</v>
      </c>
      <c r="M16" s="54">
        <f t="shared" si="5"/>
        <v>5.1378393570179967E-2</v>
      </c>
      <c r="N16" s="59">
        <v>489.26007304722702</v>
      </c>
      <c r="O16" s="30">
        <f t="shared" si="6"/>
        <v>2.2461867297106966</v>
      </c>
      <c r="P16" s="29">
        <v>44.888798317668304</v>
      </c>
      <c r="Q16" s="30">
        <f t="shared" si="7"/>
        <v>0.20608389821352466</v>
      </c>
      <c r="R16" s="45">
        <f t="shared" si="8"/>
        <v>21781.807655423312</v>
      </c>
      <c r="S16" s="50">
        <f t="shared" si="9"/>
        <v>100</v>
      </c>
      <c r="T16" s="23"/>
    </row>
    <row r="17" spans="1:81" s="4" customFormat="1" x14ac:dyDescent="0.2">
      <c r="A17" s="5"/>
      <c r="B17" s="29"/>
      <c r="C17" s="30"/>
      <c r="D17" s="29"/>
      <c r="E17" s="54"/>
      <c r="F17" s="52"/>
      <c r="G17" s="30"/>
      <c r="H17" s="29"/>
      <c r="I17" s="54"/>
      <c r="J17" s="52"/>
      <c r="K17" s="30"/>
      <c r="L17" s="56"/>
      <c r="M17" s="54"/>
      <c r="N17" s="52"/>
      <c r="O17" s="30"/>
      <c r="P17" s="29"/>
      <c r="Q17" s="30"/>
      <c r="R17" s="45"/>
      <c r="S17" s="50"/>
      <c r="T17" s="23"/>
    </row>
    <row r="18" spans="1:81" s="4" customFormat="1" x14ac:dyDescent="0.2">
      <c r="A18" s="10" t="s">
        <v>1</v>
      </c>
      <c r="B18" s="31">
        <f>SUM(B9:B16)</f>
        <v>9585.2961672577603</v>
      </c>
      <c r="C18" s="32">
        <f>B18/$R18*100</f>
        <v>6.9337261815597602</v>
      </c>
      <c r="D18" s="31">
        <f>SUM(D9:D16)</f>
        <v>7070.8752341137279</v>
      </c>
      <c r="E18" s="55">
        <f>D18/$R18*100</f>
        <v>5.1148667586077359</v>
      </c>
      <c r="F18" s="53">
        <f>SUM(F9:F16)</f>
        <v>81019.335759930356</v>
      </c>
      <c r="G18" s="32">
        <f>F18/$R18*100</f>
        <v>58.607045600754205</v>
      </c>
      <c r="H18" s="31">
        <f>SUM(H9:H16)</f>
        <v>32131.379079387156</v>
      </c>
      <c r="I18" s="55">
        <f>H18/$R18*100</f>
        <v>23.242910858966802</v>
      </c>
      <c r="J18" s="53">
        <f>SUM(J9:J16)</f>
        <v>2819.2884130424354</v>
      </c>
      <c r="K18" s="32">
        <f>J18/$R18*100</f>
        <v>2.0393917456254145</v>
      </c>
      <c r="L18" s="57">
        <f>SUM(L9:L16)</f>
        <v>106.22133014212459</v>
      </c>
      <c r="M18" s="55">
        <f>L18/$R18*100</f>
        <v>7.6837439865695759E-2</v>
      </c>
      <c r="N18" s="53">
        <f>SUM(N9:N16)</f>
        <v>5025.1963133021864</v>
      </c>
      <c r="O18" s="32">
        <f>N18/$R18*100</f>
        <v>3.6350817582498562</v>
      </c>
      <c r="P18" s="31">
        <f>SUM(P9:P16)</f>
        <v>484.038771986597</v>
      </c>
      <c r="Q18" s="55">
        <f>P18/$R18*100</f>
        <v>0.35013965637054167</v>
      </c>
      <c r="R18" s="53">
        <f>SUM(R9:R16)</f>
        <v>138241.63106916234</v>
      </c>
      <c r="S18" s="51">
        <f>R18/$R18*100</f>
        <v>100</v>
      </c>
      <c r="T18" s="23"/>
    </row>
    <row r="19" spans="1:81" s="4" customFormat="1" x14ac:dyDescent="0.2">
      <c r="B19" s="24"/>
      <c r="C19" s="25"/>
      <c r="D19" s="24"/>
      <c r="E19" s="25"/>
      <c r="F19" s="24"/>
      <c r="G19" s="25"/>
      <c r="H19" s="24"/>
      <c r="I19" s="25"/>
      <c r="J19" s="24"/>
      <c r="K19" s="25"/>
      <c r="L19" s="24"/>
      <c r="M19" s="25"/>
      <c r="N19" s="24"/>
      <c r="O19" s="25"/>
      <c r="P19" s="24"/>
      <c r="Q19" s="25"/>
      <c r="R19" s="24"/>
      <c r="S19" s="26"/>
      <c r="T19" s="23"/>
    </row>
    <row r="20" spans="1:81" s="4" customFormat="1" x14ac:dyDescent="0.2">
      <c r="A20" s="47" t="s">
        <v>24</v>
      </c>
      <c r="B20" s="24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5"/>
      <c r="P20" s="24"/>
      <c r="Q20" s="25"/>
      <c r="R20" s="24"/>
      <c r="S20" s="26"/>
      <c r="T20" s="23"/>
    </row>
    <row r="21" spans="1:81" x14ac:dyDescent="0.2">
      <c r="A21" s="27"/>
      <c r="T21" s="23"/>
    </row>
    <row r="22" spans="1:81" x14ac:dyDescent="0.2">
      <c r="A22" s="1" t="s">
        <v>19</v>
      </c>
      <c r="T22" s="23"/>
    </row>
    <row r="23" spans="1:81" s="2" customFormat="1" x14ac:dyDescent="0.2">
      <c r="A23" s="2" t="s">
        <v>27</v>
      </c>
      <c r="T23" s="23"/>
    </row>
    <row r="24" spans="1:81" x14ac:dyDescent="0.2">
      <c r="T24" s="23"/>
    </row>
    <row r="25" spans="1:81" x14ac:dyDescent="0.2">
      <c r="T25" s="23"/>
    </row>
    <row r="26" spans="1:81" s="4" customFormat="1" x14ac:dyDescent="0.2">
      <c r="A26" s="3"/>
      <c r="B26" s="14" t="s">
        <v>6</v>
      </c>
      <c r="C26" s="15"/>
      <c r="D26" s="15"/>
      <c r="E26" s="38"/>
      <c r="F26" s="15" t="s">
        <v>7</v>
      </c>
      <c r="G26" s="15"/>
      <c r="H26" s="15"/>
      <c r="I26" s="38"/>
      <c r="J26" s="14" t="s">
        <v>8</v>
      </c>
      <c r="K26" s="15"/>
      <c r="L26" s="15"/>
      <c r="M26" s="38"/>
      <c r="N26" s="15" t="s">
        <v>9</v>
      </c>
      <c r="O26" s="15"/>
      <c r="P26" s="15"/>
      <c r="Q26" s="38"/>
      <c r="R26" s="39"/>
      <c r="S26" s="16"/>
      <c r="T26" s="23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</row>
    <row r="27" spans="1:81" s="4" customFormat="1" x14ac:dyDescent="0.2">
      <c r="A27" s="5" t="s">
        <v>0</v>
      </c>
      <c r="B27" s="6" t="s">
        <v>4</v>
      </c>
      <c r="C27" s="7"/>
      <c r="D27" s="8" t="s">
        <v>5</v>
      </c>
      <c r="E27" s="40"/>
      <c r="F27" s="9" t="s">
        <v>4</v>
      </c>
      <c r="G27" s="7"/>
      <c r="H27" s="9" t="s">
        <v>5</v>
      </c>
      <c r="I27" s="41"/>
      <c r="J27" s="6" t="s">
        <v>4</v>
      </c>
      <c r="K27" s="7"/>
      <c r="L27" s="8" t="s">
        <v>5</v>
      </c>
      <c r="M27" s="40"/>
      <c r="N27" s="9" t="s">
        <v>4</v>
      </c>
      <c r="O27" s="7"/>
      <c r="P27" s="9" t="s">
        <v>5</v>
      </c>
      <c r="Q27" s="41"/>
      <c r="R27" s="9" t="s">
        <v>1</v>
      </c>
      <c r="S27" s="8"/>
      <c r="T27" s="23"/>
    </row>
    <row r="28" spans="1:81" s="4" customFormat="1" x14ac:dyDescent="0.2">
      <c r="A28" s="10"/>
      <c r="B28" s="11" t="s">
        <v>2</v>
      </c>
      <c r="C28" s="12" t="s">
        <v>3</v>
      </c>
      <c r="D28" s="13" t="s">
        <v>2</v>
      </c>
      <c r="E28" s="42" t="s">
        <v>3</v>
      </c>
      <c r="F28" s="13" t="s">
        <v>2</v>
      </c>
      <c r="G28" s="12" t="s">
        <v>3</v>
      </c>
      <c r="H28" s="13" t="s">
        <v>2</v>
      </c>
      <c r="I28" s="42" t="s">
        <v>3</v>
      </c>
      <c r="J28" s="11" t="s">
        <v>2</v>
      </c>
      <c r="K28" s="12" t="s">
        <v>3</v>
      </c>
      <c r="L28" s="13" t="s">
        <v>2</v>
      </c>
      <c r="M28" s="42" t="s">
        <v>3</v>
      </c>
      <c r="N28" s="13" t="s">
        <v>2</v>
      </c>
      <c r="O28" s="12" t="s">
        <v>3</v>
      </c>
      <c r="P28" s="13" t="s">
        <v>2</v>
      </c>
      <c r="Q28" s="42" t="s">
        <v>3</v>
      </c>
      <c r="R28" s="13" t="s">
        <v>2</v>
      </c>
      <c r="S28" s="12" t="s">
        <v>3</v>
      </c>
      <c r="T28" s="23"/>
    </row>
    <row r="29" spans="1:81" s="4" customFormat="1" x14ac:dyDescent="0.2">
      <c r="A29" s="5"/>
      <c r="B29" s="5"/>
      <c r="C29" s="5"/>
      <c r="D29" s="5"/>
      <c r="E29" s="43"/>
      <c r="F29" s="44"/>
      <c r="G29" s="5"/>
      <c r="H29" s="5"/>
      <c r="I29" s="43"/>
      <c r="J29" s="5"/>
      <c r="K29" s="5"/>
      <c r="L29" s="5"/>
      <c r="M29" s="43"/>
      <c r="N29" s="44"/>
      <c r="O29" s="5"/>
      <c r="P29" s="5"/>
      <c r="Q29" s="43"/>
      <c r="R29" s="44"/>
      <c r="S29" s="5"/>
      <c r="T29" s="23"/>
    </row>
    <row r="30" spans="1:81" s="4" customFormat="1" x14ac:dyDescent="0.2">
      <c r="A30" s="5" t="s">
        <v>22</v>
      </c>
      <c r="B30" s="29">
        <v>0</v>
      </c>
      <c r="C30" s="30">
        <f t="shared" ref="C30:C37" si="10">B30/$R30*100</f>
        <v>0</v>
      </c>
      <c r="D30" s="29">
        <v>0</v>
      </c>
      <c r="E30" s="30">
        <f t="shared" ref="E30:E37" si="11">D30/$R30*100</f>
        <v>0</v>
      </c>
      <c r="F30" s="45">
        <v>1234.5884347383649</v>
      </c>
      <c r="G30" s="30">
        <f t="shared" ref="G30:G37" si="12">F30/$R30*100</f>
        <v>99.132834071835461</v>
      </c>
      <c r="H30" s="29">
        <v>10.79958054195543</v>
      </c>
      <c r="I30" s="30">
        <f t="shared" ref="I30:I37" si="13">H30/$R30*100</f>
        <v>0.86716592816453186</v>
      </c>
      <c r="J30" s="45">
        <v>0</v>
      </c>
      <c r="K30" s="30">
        <f t="shared" ref="K30:K37" si="14">J30/$R30*100</f>
        <v>0</v>
      </c>
      <c r="L30" s="29">
        <v>0</v>
      </c>
      <c r="M30" s="30">
        <f t="shared" ref="M30:M37" si="15">L30/$R30*100</f>
        <v>0</v>
      </c>
      <c r="N30" s="45">
        <v>0</v>
      </c>
      <c r="O30" s="30">
        <f t="shared" ref="O30:O37" si="16">N30/$R30*100</f>
        <v>0</v>
      </c>
      <c r="P30" s="29">
        <v>0</v>
      </c>
      <c r="Q30" s="30">
        <f t="shared" ref="Q30:Q37" si="17">P30/$R30*100</f>
        <v>0</v>
      </c>
      <c r="R30" s="45">
        <f t="shared" ref="R30:R37" si="18">B30+D30+F30+H30+J30+L30+N30+P30</f>
        <v>1245.3880152803204</v>
      </c>
      <c r="S30" s="50">
        <f t="shared" ref="S30:S37" si="19">R30/$R30*100</f>
        <v>100</v>
      </c>
      <c r="T30" s="23"/>
    </row>
    <row r="31" spans="1:81" s="4" customFormat="1" x14ac:dyDescent="0.2">
      <c r="A31" s="5" t="s">
        <v>23</v>
      </c>
      <c r="B31" s="29">
        <v>1.0736923076923099</v>
      </c>
      <c r="C31" s="30">
        <f t="shared" si="10"/>
        <v>0.28959982155353481</v>
      </c>
      <c r="D31" s="29">
        <v>0</v>
      </c>
      <c r="E31" s="30">
        <f t="shared" si="11"/>
        <v>0</v>
      </c>
      <c r="F31" s="45">
        <v>366.03149140490098</v>
      </c>
      <c r="G31" s="30">
        <f t="shared" si="12"/>
        <v>98.727218062747752</v>
      </c>
      <c r="H31" s="29">
        <v>2.9722620957473902</v>
      </c>
      <c r="I31" s="30">
        <f t="shared" si="13"/>
        <v>0.80168831086144943</v>
      </c>
      <c r="J31" s="45">
        <v>0</v>
      </c>
      <c r="K31" s="30">
        <f t="shared" si="14"/>
        <v>0</v>
      </c>
      <c r="L31" s="29">
        <v>0</v>
      </c>
      <c r="M31" s="30">
        <f t="shared" si="15"/>
        <v>0</v>
      </c>
      <c r="N31" s="45">
        <v>0.67288888888888898</v>
      </c>
      <c r="O31" s="30">
        <f t="shared" si="16"/>
        <v>0.18149380483726293</v>
      </c>
      <c r="P31" s="29">
        <v>0</v>
      </c>
      <c r="Q31" s="30">
        <f t="shared" si="17"/>
        <v>0</v>
      </c>
      <c r="R31" s="45">
        <f t="shared" si="18"/>
        <v>370.75033469722956</v>
      </c>
      <c r="S31" s="50">
        <f t="shared" si="19"/>
        <v>100</v>
      </c>
      <c r="T31" s="23"/>
    </row>
    <row r="32" spans="1:81" s="4" customFormat="1" x14ac:dyDescent="0.2">
      <c r="A32" s="5" t="s">
        <v>13</v>
      </c>
      <c r="B32" s="29">
        <v>5.2691191454820778</v>
      </c>
      <c r="C32" s="30">
        <f t="shared" si="10"/>
        <v>0.26209691549587522</v>
      </c>
      <c r="D32" s="29">
        <v>2.36346428571429</v>
      </c>
      <c r="E32" s="30">
        <f t="shared" si="11"/>
        <v>0.11756361586576017</v>
      </c>
      <c r="F32" s="45">
        <v>1977.2403904553125</v>
      </c>
      <c r="G32" s="30">
        <f t="shared" si="12"/>
        <v>98.352038210512717</v>
      </c>
      <c r="H32" s="29">
        <v>25.497554707140502</v>
      </c>
      <c r="I32" s="30">
        <f t="shared" si="13"/>
        <v>1.2683012581256483</v>
      </c>
      <c r="J32" s="45">
        <v>0</v>
      </c>
      <c r="K32" s="33">
        <f t="shared" si="14"/>
        <v>0</v>
      </c>
      <c r="L32" s="45">
        <v>0</v>
      </c>
      <c r="M32" s="30">
        <f t="shared" si="15"/>
        <v>0</v>
      </c>
      <c r="N32" s="45">
        <v>0</v>
      </c>
      <c r="O32" s="30">
        <f t="shared" si="16"/>
        <v>0</v>
      </c>
      <c r="P32" s="29">
        <v>0</v>
      </c>
      <c r="Q32" s="30">
        <f t="shared" si="17"/>
        <v>0</v>
      </c>
      <c r="R32" s="45">
        <f t="shared" si="18"/>
        <v>2010.3705285936494</v>
      </c>
      <c r="S32" s="50">
        <f t="shared" si="19"/>
        <v>100</v>
      </c>
      <c r="T32" s="23"/>
    </row>
    <row r="33" spans="1:81" s="4" customFormat="1" x14ac:dyDescent="0.2">
      <c r="A33" s="5" t="s">
        <v>14</v>
      </c>
      <c r="B33" s="29">
        <v>0</v>
      </c>
      <c r="C33" s="30">
        <f t="shared" si="10"/>
        <v>0</v>
      </c>
      <c r="D33" s="29">
        <v>0</v>
      </c>
      <c r="E33" s="30">
        <f t="shared" si="11"/>
        <v>0</v>
      </c>
      <c r="F33" s="45">
        <v>6.5629999999999997</v>
      </c>
      <c r="G33" s="30">
        <f t="shared" si="12"/>
        <v>100</v>
      </c>
      <c r="H33" s="29">
        <v>0</v>
      </c>
      <c r="I33" s="30">
        <f t="shared" si="13"/>
        <v>0</v>
      </c>
      <c r="J33" s="45">
        <v>0</v>
      </c>
      <c r="K33" s="30">
        <f t="shared" si="14"/>
        <v>0</v>
      </c>
      <c r="L33" s="29">
        <v>0</v>
      </c>
      <c r="M33" s="30">
        <f t="shared" si="15"/>
        <v>0</v>
      </c>
      <c r="N33" s="45">
        <v>0</v>
      </c>
      <c r="O33" s="30">
        <f t="shared" si="16"/>
        <v>0</v>
      </c>
      <c r="P33" s="29">
        <v>0</v>
      </c>
      <c r="Q33" s="30">
        <f t="shared" si="17"/>
        <v>0</v>
      </c>
      <c r="R33" s="45">
        <f t="shared" si="18"/>
        <v>6.5629999999999997</v>
      </c>
      <c r="S33" s="50">
        <f t="shared" si="19"/>
        <v>100</v>
      </c>
      <c r="T33" s="23"/>
    </row>
    <row r="34" spans="1:81" s="4" customFormat="1" x14ac:dyDescent="0.2">
      <c r="A34" s="5" t="s">
        <v>25</v>
      </c>
      <c r="B34" s="29">
        <v>0</v>
      </c>
      <c r="C34" s="30">
        <f t="shared" si="10"/>
        <v>0</v>
      </c>
      <c r="D34" s="29">
        <v>0</v>
      </c>
      <c r="E34" s="30">
        <f t="shared" si="11"/>
        <v>0</v>
      </c>
      <c r="F34" s="45">
        <v>0</v>
      </c>
      <c r="G34" s="30">
        <f t="shared" si="12"/>
        <v>0</v>
      </c>
      <c r="H34" s="29">
        <v>0</v>
      </c>
      <c r="I34" s="30">
        <f t="shared" si="13"/>
        <v>0</v>
      </c>
      <c r="J34" s="45">
        <v>0.22153096553370999</v>
      </c>
      <c r="K34" s="30">
        <f t="shared" si="14"/>
        <v>100</v>
      </c>
      <c r="L34" s="29">
        <v>0</v>
      </c>
      <c r="M34" s="30">
        <f t="shared" si="15"/>
        <v>0</v>
      </c>
      <c r="N34" s="45">
        <v>0</v>
      </c>
      <c r="O34" s="30">
        <f t="shared" si="16"/>
        <v>0</v>
      </c>
      <c r="P34" s="29">
        <v>0</v>
      </c>
      <c r="Q34" s="30">
        <f t="shared" si="17"/>
        <v>0</v>
      </c>
      <c r="R34" s="45">
        <f t="shared" si="18"/>
        <v>0.22153096553370999</v>
      </c>
      <c r="S34" s="50">
        <f t="shared" si="19"/>
        <v>100</v>
      </c>
      <c r="T34" s="23"/>
    </row>
    <row r="35" spans="1:81" s="4" customFormat="1" x14ac:dyDescent="0.2">
      <c r="A35" s="5" t="s">
        <v>15</v>
      </c>
      <c r="B35" s="29">
        <v>1.6732</v>
      </c>
      <c r="C35" s="30">
        <f t="shared" si="10"/>
        <v>3.1927195426260644</v>
      </c>
      <c r="D35" s="29">
        <v>0</v>
      </c>
      <c r="E35" s="30">
        <f t="shared" si="11"/>
        <v>0</v>
      </c>
      <c r="F35" s="45">
        <v>50.733532807597797</v>
      </c>
      <c r="G35" s="30">
        <f t="shared" si="12"/>
        <v>96.807280457373935</v>
      </c>
      <c r="H35" s="29">
        <v>0</v>
      </c>
      <c r="I35" s="30">
        <f t="shared" si="13"/>
        <v>0</v>
      </c>
      <c r="J35" s="45">
        <v>0</v>
      </c>
      <c r="K35" s="30">
        <f t="shared" si="14"/>
        <v>0</v>
      </c>
      <c r="L35" s="29">
        <v>0</v>
      </c>
      <c r="M35" s="30">
        <f t="shared" si="15"/>
        <v>0</v>
      </c>
      <c r="N35" s="45">
        <v>0</v>
      </c>
      <c r="O35" s="30">
        <f t="shared" si="16"/>
        <v>0</v>
      </c>
      <c r="P35" s="29">
        <v>0</v>
      </c>
      <c r="Q35" s="30">
        <f t="shared" si="17"/>
        <v>0</v>
      </c>
      <c r="R35" s="45">
        <f t="shared" si="18"/>
        <v>52.406732807597798</v>
      </c>
      <c r="S35" s="50">
        <f t="shared" si="19"/>
        <v>100</v>
      </c>
      <c r="T35" s="23"/>
    </row>
    <row r="36" spans="1:81" s="4" customFormat="1" x14ac:dyDescent="0.2">
      <c r="A36" s="5" t="s">
        <v>16</v>
      </c>
      <c r="B36" s="29">
        <v>5.0376192620661602</v>
      </c>
      <c r="C36" s="30">
        <f t="shared" si="10"/>
        <v>0.2700954527476559</v>
      </c>
      <c r="D36" s="29">
        <v>0</v>
      </c>
      <c r="E36" s="30">
        <f t="shared" si="11"/>
        <v>0</v>
      </c>
      <c r="F36" s="45">
        <v>1851.1668322420041</v>
      </c>
      <c r="G36" s="30">
        <f t="shared" si="12"/>
        <v>99.251594385237127</v>
      </c>
      <c r="H36" s="29">
        <v>8.9210849753216497</v>
      </c>
      <c r="I36" s="30">
        <f t="shared" si="13"/>
        <v>0.47831016201521082</v>
      </c>
      <c r="J36" s="45">
        <v>0</v>
      </c>
      <c r="K36" s="30">
        <f t="shared" si="14"/>
        <v>0</v>
      </c>
      <c r="L36" s="29">
        <v>0</v>
      </c>
      <c r="M36" s="30">
        <f t="shared" si="15"/>
        <v>0</v>
      </c>
      <c r="N36" s="45">
        <v>0</v>
      </c>
      <c r="O36" s="30">
        <f t="shared" si="16"/>
        <v>0</v>
      </c>
      <c r="P36" s="29">
        <v>0</v>
      </c>
      <c r="Q36" s="30">
        <f t="shared" si="17"/>
        <v>0</v>
      </c>
      <c r="R36" s="45">
        <f t="shared" si="18"/>
        <v>1865.1255364793919</v>
      </c>
      <c r="S36" s="50">
        <f t="shared" si="19"/>
        <v>100</v>
      </c>
      <c r="T36" s="23"/>
    </row>
    <row r="37" spans="1:81" s="4" customFormat="1" x14ac:dyDescent="0.2">
      <c r="A37" s="5" t="s">
        <v>17</v>
      </c>
      <c r="B37" s="29">
        <v>0</v>
      </c>
      <c r="C37" s="30">
        <f t="shared" si="10"/>
        <v>0</v>
      </c>
      <c r="D37" s="29">
        <v>1.2161428571428601</v>
      </c>
      <c r="E37" s="30">
        <f t="shared" si="11"/>
        <v>0.67203746254753294</v>
      </c>
      <c r="F37" s="45">
        <v>178.59851083590331</v>
      </c>
      <c r="G37" s="30">
        <f t="shared" si="12"/>
        <v>98.69308472436245</v>
      </c>
      <c r="H37" s="29">
        <v>1.14889743589744</v>
      </c>
      <c r="I37" s="30">
        <f t="shared" si="13"/>
        <v>0.63487781308999924</v>
      </c>
      <c r="J37" s="45">
        <v>0</v>
      </c>
      <c r="K37" s="30">
        <f t="shared" si="14"/>
        <v>0</v>
      </c>
      <c r="L37" s="29">
        <v>0</v>
      </c>
      <c r="M37" s="30">
        <f t="shared" si="15"/>
        <v>0</v>
      </c>
      <c r="N37" s="45">
        <v>0</v>
      </c>
      <c r="O37" s="30">
        <f t="shared" si="16"/>
        <v>0</v>
      </c>
      <c r="P37" s="29">
        <v>0</v>
      </c>
      <c r="Q37" s="30">
        <f t="shared" si="17"/>
        <v>0</v>
      </c>
      <c r="R37" s="45">
        <f t="shared" si="18"/>
        <v>180.96355112894364</v>
      </c>
      <c r="S37" s="50">
        <f t="shared" si="19"/>
        <v>100</v>
      </c>
      <c r="T37" s="23"/>
    </row>
    <row r="38" spans="1:81" s="4" customFormat="1" x14ac:dyDescent="0.2">
      <c r="A38" s="5"/>
      <c r="B38" s="29"/>
      <c r="C38" s="30"/>
      <c r="D38" s="29"/>
      <c r="E38" s="30"/>
      <c r="F38" s="45"/>
      <c r="G38" s="30"/>
      <c r="H38" s="29"/>
      <c r="I38" s="30"/>
      <c r="J38" s="45"/>
      <c r="K38" s="30"/>
      <c r="L38" s="29"/>
      <c r="M38" s="30"/>
      <c r="N38" s="45"/>
      <c r="O38" s="30"/>
      <c r="P38" s="29"/>
      <c r="Q38" s="30"/>
      <c r="R38" s="45"/>
      <c r="S38" s="50"/>
      <c r="T38" s="23"/>
    </row>
    <row r="39" spans="1:81" s="4" customFormat="1" x14ac:dyDescent="0.2">
      <c r="A39" s="10" t="s">
        <v>1</v>
      </c>
      <c r="B39" s="31">
        <f>SUM(B30:B37)</f>
        <v>13.053630715240548</v>
      </c>
      <c r="C39" s="32">
        <f>B39/$R39*100</f>
        <v>0.22774094076987447</v>
      </c>
      <c r="D39" s="31">
        <f>SUM(D30:D37)</f>
        <v>3.5796071428571503</v>
      </c>
      <c r="E39" s="55">
        <f>D39/$R39*100</f>
        <v>6.2451827854226781E-2</v>
      </c>
      <c r="F39" s="53">
        <f>SUM(F30:F37)</f>
        <v>5664.922192484084</v>
      </c>
      <c r="G39" s="32">
        <f>F39/$R39*100</f>
        <v>98.833400273702409</v>
      </c>
      <c r="H39" s="31">
        <f>SUM(H30:H37)</f>
        <v>49.339379756062414</v>
      </c>
      <c r="I39" s="55">
        <f>H39/$R39*100</f>
        <v>0.86080240875273539</v>
      </c>
      <c r="J39" s="53">
        <f>SUM(J30:J37)</f>
        <v>0.22153096553370999</v>
      </c>
      <c r="K39" s="32">
        <f>J39/$R39*100</f>
        <v>3.8649531000905174E-3</v>
      </c>
      <c r="L39" s="31">
        <f>SUM(L30:L37)</f>
        <v>0</v>
      </c>
      <c r="M39" s="55">
        <f>L39/$R39*100</f>
        <v>0</v>
      </c>
      <c r="N39" s="53">
        <f>SUM(N30:N37)</f>
        <v>0.67288888888888898</v>
      </c>
      <c r="O39" s="32">
        <f>N39/$R39*100</f>
        <v>1.1739595820665683E-2</v>
      </c>
      <c r="P39" s="31">
        <f>SUM(P30:P37)</f>
        <v>0</v>
      </c>
      <c r="Q39" s="55">
        <f>P39/$R39*100</f>
        <v>0</v>
      </c>
      <c r="R39" s="53">
        <f>SUM(R30:R37)</f>
        <v>5731.7892299526666</v>
      </c>
      <c r="S39" s="51">
        <f>R39/$R39*100</f>
        <v>100</v>
      </c>
      <c r="T39" s="23"/>
    </row>
    <row r="40" spans="1:81" s="4" customFormat="1" x14ac:dyDescent="0.2">
      <c r="B40" s="24"/>
      <c r="C40" s="25"/>
      <c r="D40" s="24"/>
      <c r="E40" s="25"/>
      <c r="F40" s="24"/>
      <c r="G40" s="25"/>
      <c r="H40" s="24"/>
      <c r="I40" s="25"/>
      <c r="J40" s="24"/>
      <c r="K40" s="25"/>
      <c r="L40" s="24"/>
      <c r="M40" s="25"/>
      <c r="N40" s="24"/>
      <c r="O40" s="25"/>
      <c r="P40" s="24"/>
      <c r="Q40" s="25"/>
      <c r="R40" s="24"/>
      <c r="S40" s="26"/>
      <c r="T40" s="23"/>
    </row>
    <row r="41" spans="1:81" s="4" customFormat="1" x14ac:dyDescent="0.2">
      <c r="A41" s="47" t="s">
        <v>24</v>
      </c>
      <c r="B41" s="24"/>
      <c r="C41" s="25"/>
      <c r="D41" s="24"/>
      <c r="E41" s="25"/>
      <c r="F41" s="24"/>
      <c r="G41" s="25"/>
      <c r="H41" s="24"/>
      <c r="I41" s="25"/>
      <c r="J41" s="24"/>
      <c r="K41" s="25"/>
      <c r="L41" s="24"/>
      <c r="M41" s="25"/>
      <c r="N41" s="24"/>
      <c r="O41" s="25"/>
      <c r="P41" s="24"/>
      <c r="Q41" s="25"/>
      <c r="R41" s="24"/>
      <c r="S41" s="26"/>
      <c r="T41" s="23"/>
    </row>
    <row r="42" spans="1:81" x14ac:dyDescent="0.2">
      <c r="A42" s="27" t="s">
        <v>10</v>
      </c>
      <c r="T42" s="23"/>
    </row>
    <row r="43" spans="1:81" x14ac:dyDescent="0.2">
      <c r="A43" s="1" t="s">
        <v>20</v>
      </c>
      <c r="T43" s="23"/>
    </row>
    <row r="44" spans="1:81" s="2" customFormat="1" x14ac:dyDescent="0.2">
      <c r="A44" s="2" t="s">
        <v>28</v>
      </c>
      <c r="R44" s="21"/>
      <c r="T44" s="23"/>
    </row>
    <row r="45" spans="1:81" x14ac:dyDescent="0.2">
      <c r="T45" s="23"/>
    </row>
    <row r="46" spans="1:81" x14ac:dyDescent="0.2">
      <c r="T46" s="23"/>
    </row>
    <row r="47" spans="1:81" s="4" customFormat="1" x14ac:dyDescent="0.2">
      <c r="A47" s="3"/>
      <c r="B47" s="14" t="s">
        <v>6</v>
      </c>
      <c r="C47" s="15"/>
      <c r="D47" s="15"/>
      <c r="E47" s="38"/>
      <c r="F47" s="15" t="s">
        <v>7</v>
      </c>
      <c r="G47" s="15"/>
      <c r="H47" s="15"/>
      <c r="I47" s="38"/>
      <c r="J47" s="14" t="s">
        <v>8</v>
      </c>
      <c r="K47" s="15"/>
      <c r="L47" s="15"/>
      <c r="M47" s="38"/>
      <c r="N47" s="15" t="s">
        <v>9</v>
      </c>
      <c r="O47" s="15"/>
      <c r="P47" s="15"/>
      <c r="Q47" s="38"/>
      <c r="R47" s="39"/>
      <c r="S47" s="16"/>
      <c r="T47" s="23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</row>
    <row r="48" spans="1:81" s="4" customFormat="1" x14ac:dyDescent="0.2">
      <c r="A48" s="5" t="s">
        <v>0</v>
      </c>
      <c r="B48" s="6" t="s">
        <v>4</v>
      </c>
      <c r="C48" s="7"/>
      <c r="D48" s="8" t="s">
        <v>5</v>
      </c>
      <c r="E48" s="40"/>
      <c r="F48" s="9" t="s">
        <v>4</v>
      </c>
      <c r="G48" s="7"/>
      <c r="H48" s="9" t="s">
        <v>5</v>
      </c>
      <c r="I48" s="41"/>
      <c r="J48" s="6" t="s">
        <v>4</v>
      </c>
      <c r="K48" s="7"/>
      <c r="L48" s="8" t="s">
        <v>5</v>
      </c>
      <c r="M48" s="40"/>
      <c r="N48" s="9" t="s">
        <v>4</v>
      </c>
      <c r="O48" s="7"/>
      <c r="P48" s="9" t="s">
        <v>5</v>
      </c>
      <c r="Q48" s="41"/>
      <c r="R48" s="9" t="s">
        <v>1</v>
      </c>
      <c r="S48" s="8"/>
      <c r="T48" s="23"/>
    </row>
    <row r="49" spans="1:20" s="4" customFormat="1" x14ac:dyDescent="0.2">
      <c r="A49" s="10"/>
      <c r="B49" s="11" t="s">
        <v>2</v>
      </c>
      <c r="C49" s="12" t="s">
        <v>3</v>
      </c>
      <c r="D49" s="13" t="s">
        <v>2</v>
      </c>
      <c r="E49" s="42" t="s">
        <v>3</v>
      </c>
      <c r="F49" s="13" t="s">
        <v>2</v>
      </c>
      <c r="G49" s="12" t="s">
        <v>3</v>
      </c>
      <c r="H49" s="13" t="s">
        <v>2</v>
      </c>
      <c r="I49" s="42" t="s">
        <v>3</v>
      </c>
      <c r="J49" s="11" t="s">
        <v>2</v>
      </c>
      <c r="K49" s="12" t="s">
        <v>3</v>
      </c>
      <c r="L49" s="13" t="s">
        <v>2</v>
      </c>
      <c r="M49" s="42" t="s">
        <v>3</v>
      </c>
      <c r="N49" s="13" t="s">
        <v>2</v>
      </c>
      <c r="O49" s="12" t="s">
        <v>3</v>
      </c>
      <c r="P49" s="13" t="s">
        <v>2</v>
      </c>
      <c r="Q49" s="42" t="s">
        <v>3</v>
      </c>
      <c r="R49" s="13" t="s">
        <v>2</v>
      </c>
      <c r="S49" s="12" t="s">
        <v>3</v>
      </c>
      <c r="T49" s="23"/>
    </row>
    <row r="50" spans="1:20" s="4" customFormat="1" x14ac:dyDescent="0.2">
      <c r="A50" s="5"/>
      <c r="B50" s="5"/>
      <c r="C50" s="5"/>
      <c r="D50" s="5"/>
      <c r="E50" s="43"/>
      <c r="F50" s="44"/>
      <c r="G50" s="5"/>
      <c r="H50" s="5"/>
      <c r="I50" s="43"/>
      <c r="J50" s="5"/>
      <c r="K50" s="5"/>
      <c r="L50" s="5"/>
      <c r="M50" s="43"/>
      <c r="N50" s="44"/>
      <c r="O50" s="5"/>
      <c r="P50" s="5"/>
      <c r="Q50" s="43"/>
      <c r="R50" s="44"/>
      <c r="S50" s="5"/>
      <c r="T50" s="23"/>
    </row>
    <row r="51" spans="1:20" s="4" customFormat="1" x14ac:dyDescent="0.2">
      <c r="A51" s="5" t="s">
        <v>22</v>
      </c>
      <c r="B51" s="29">
        <f t="shared" ref="B51:B58" si="20">B9+B30</f>
        <v>398.30071389909159</v>
      </c>
      <c r="C51" s="30">
        <f t="shared" ref="C51:C57" si="21">B51/$R51*100</f>
        <v>4.7727754723426612</v>
      </c>
      <c r="D51" s="29">
        <f t="shared" ref="D51:D58" si="22">D9+D30</f>
        <v>397.64489382743682</v>
      </c>
      <c r="E51" s="30">
        <f t="shared" ref="E51:E57" si="23">D51/$R51*100</f>
        <v>4.7649168824806889</v>
      </c>
      <c r="F51" s="45">
        <f t="shared" ref="F51:F58" si="24">F9+F30</f>
        <v>5836.6043748920256</v>
      </c>
      <c r="G51" s="30">
        <f t="shared" ref="G51:G57" si="25">F51/$R51*100</f>
        <v>69.939121950230742</v>
      </c>
      <c r="H51" s="29">
        <f t="shared" ref="H51:H58" si="26">H9+H30</f>
        <v>861.02404493440974</v>
      </c>
      <c r="I51" s="30">
        <f t="shared" ref="I51:I57" si="27">H51/$R51*100</f>
        <v>10.317517140582734</v>
      </c>
      <c r="J51" s="45">
        <f t="shared" ref="J51:J58" si="28">J9+J30</f>
        <v>375.83395253546382</v>
      </c>
      <c r="K51" s="30">
        <f t="shared" ref="K51:K57" si="29">J51/$R51*100</f>
        <v>4.503559767129377</v>
      </c>
      <c r="L51" s="29">
        <f t="shared" ref="L51:L58" si="30">L9+L30</f>
        <v>0</v>
      </c>
      <c r="M51" s="30">
        <f t="shared" ref="M51:M57" si="31">L51/$R51*100</f>
        <v>0</v>
      </c>
      <c r="N51" s="45">
        <f t="shared" ref="N51:N58" si="32">N9+N30</f>
        <v>451.64259348267001</v>
      </c>
      <c r="O51" s="30">
        <f t="shared" ref="O51:O57" si="33">N51/$R51*100</f>
        <v>5.4119629144963755</v>
      </c>
      <c r="P51" s="29">
        <f t="shared" ref="P51:P58" si="34">P9+P30</f>
        <v>24.2134391018106</v>
      </c>
      <c r="Q51" s="30">
        <f t="shared" ref="Q51:Q57" si="35">P51/$R51*100</f>
        <v>0.29014587273740744</v>
      </c>
      <c r="R51" s="45">
        <f t="shared" ref="R51:R58" si="36">R9+R30</f>
        <v>8345.2640126729093</v>
      </c>
      <c r="S51" s="50">
        <f t="shared" ref="S51:S57" si="37">R51/$R51*100</f>
        <v>100</v>
      </c>
      <c r="T51" s="23"/>
    </row>
    <row r="52" spans="1:20" s="4" customFormat="1" x14ac:dyDescent="0.2">
      <c r="A52" s="5" t="s">
        <v>23</v>
      </c>
      <c r="B52" s="29">
        <f t="shared" si="20"/>
        <v>44.692317236689313</v>
      </c>
      <c r="C52" s="30">
        <f>B52/$R52*100</f>
        <v>1.4865613070580443</v>
      </c>
      <c r="D52" s="29">
        <f t="shared" si="22"/>
        <v>25.623049290155372</v>
      </c>
      <c r="E52" s="30">
        <f>D52/$R52*100</f>
        <v>0.85227699073783114</v>
      </c>
      <c r="F52" s="45">
        <f t="shared" si="24"/>
        <v>2616.5456076822788</v>
      </c>
      <c r="G52" s="30">
        <f>F52/$R52*100</f>
        <v>87.031859143343198</v>
      </c>
      <c r="H52" s="29">
        <f t="shared" si="26"/>
        <v>249.59499815245229</v>
      </c>
      <c r="I52" s="30">
        <f>H52/$R52*100</f>
        <v>8.3020592717010171</v>
      </c>
      <c r="J52" s="45">
        <f t="shared" si="28"/>
        <v>9.2295458990313612</v>
      </c>
      <c r="K52" s="30">
        <f>J52/$R52*100</f>
        <v>0.30699428142322555</v>
      </c>
      <c r="L52" s="29">
        <f t="shared" si="30"/>
        <v>0</v>
      </c>
      <c r="M52" s="30">
        <f>L52/$R52*100</f>
        <v>0</v>
      </c>
      <c r="N52" s="45">
        <f t="shared" si="32"/>
        <v>59.915683600983087</v>
      </c>
      <c r="O52" s="30">
        <f>N52/$R52*100</f>
        <v>1.9929227758643646</v>
      </c>
      <c r="P52" s="29">
        <f t="shared" si="34"/>
        <v>0.82154198991888394</v>
      </c>
      <c r="Q52" s="30">
        <f>P52/$R52*100</f>
        <v>2.7326229872330323E-2</v>
      </c>
      <c r="R52" s="45">
        <f t="shared" si="36"/>
        <v>3006.422743851509</v>
      </c>
      <c r="S52" s="50">
        <f>R52/$R52*100</f>
        <v>100</v>
      </c>
      <c r="T52" s="23"/>
    </row>
    <row r="53" spans="1:20" s="4" customFormat="1" x14ac:dyDescent="0.2">
      <c r="A53" s="5" t="s">
        <v>13</v>
      </c>
      <c r="B53" s="29">
        <f t="shared" si="20"/>
        <v>1728.5350009993642</v>
      </c>
      <c r="C53" s="30">
        <f>B53/$R53*100</f>
        <v>6.0059011809850054</v>
      </c>
      <c r="D53" s="29">
        <f t="shared" si="22"/>
        <v>911.07051465718882</v>
      </c>
      <c r="E53" s="30">
        <f>D53/$R53*100</f>
        <v>3.1655705419772633</v>
      </c>
      <c r="F53" s="45">
        <f t="shared" si="24"/>
        <v>18447.762478069017</v>
      </c>
      <c r="G53" s="30">
        <f>F53/$R53*100</f>
        <v>64.097885428706064</v>
      </c>
      <c r="H53" s="29">
        <f t="shared" si="26"/>
        <v>5470.0674791866286</v>
      </c>
      <c r="I53" s="30">
        <f>H53/$R53*100</f>
        <v>19.006085913401023</v>
      </c>
      <c r="J53" s="45">
        <f t="shared" si="28"/>
        <v>634.2557336099203</v>
      </c>
      <c r="K53" s="30">
        <f>J53/$R53*100</f>
        <v>2.2037605586996913</v>
      </c>
      <c r="L53" s="29">
        <f t="shared" si="30"/>
        <v>10.523003286324229</v>
      </c>
      <c r="M53" s="30">
        <f>L53/$R53*100</f>
        <v>3.656282217502347E-2</v>
      </c>
      <c r="N53" s="45">
        <f t="shared" si="32"/>
        <v>1511.807665998055</v>
      </c>
      <c r="O53" s="30">
        <f>N53/$R53*100</f>
        <v>5.2528687248973114</v>
      </c>
      <c r="P53" s="29">
        <f t="shared" si="34"/>
        <v>66.5882093543444</v>
      </c>
      <c r="Q53" s="30">
        <f>P53/$R53*100</f>
        <v>0.23136482915863205</v>
      </c>
      <c r="R53" s="45">
        <f t="shared" si="36"/>
        <v>28780.610085160839</v>
      </c>
      <c r="S53" s="50">
        <f>R53/$R53*100</f>
        <v>100</v>
      </c>
      <c r="T53" s="23"/>
    </row>
    <row r="54" spans="1:20" s="4" customFormat="1" x14ac:dyDescent="0.2">
      <c r="A54" s="5" t="s">
        <v>14</v>
      </c>
      <c r="B54" s="29">
        <f t="shared" si="20"/>
        <v>4347.5306427859423</v>
      </c>
      <c r="C54" s="30">
        <f>B54/$R54*100</f>
        <v>9.5258566955784634</v>
      </c>
      <c r="D54" s="29">
        <f t="shared" si="22"/>
        <v>3801.3074075828245</v>
      </c>
      <c r="E54" s="30">
        <f>D54/$R54*100</f>
        <v>8.3290291882268743</v>
      </c>
      <c r="F54" s="45">
        <f t="shared" si="24"/>
        <v>21789.754854585732</v>
      </c>
      <c r="G54" s="30">
        <f>F54/$R54*100</f>
        <v>47.743443170663504</v>
      </c>
      <c r="H54" s="29">
        <f t="shared" si="26"/>
        <v>14076.896296235253</v>
      </c>
      <c r="I54" s="30">
        <f>H54/$R54*100</f>
        <v>30.843830177244509</v>
      </c>
      <c r="J54" s="45">
        <f t="shared" si="28"/>
        <v>638.47742218640497</v>
      </c>
      <c r="K54" s="30">
        <f>J54/$R54*100</f>
        <v>1.3989652809468427</v>
      </c>
      <c r="L54" s="29">
        <f t="shared" si="30"/>
        <v>36.799443922523999</v>
      </c>
      <c r="M54" s="30">
        <f>L54/$R54*100</f>
        <v>8.0631111793223798E-2</v>
      </c>
      <c r="N54" s="45">
        <f t="shared" si="32"/>
        <v>825.73493937267494</v>
      </c>
      <c r="O54" s="30">
        <f>N54/$R54*100</f>
        <v>1.80926446465614</v>
      </c>
      <c r="P54" s="29">
        <f t="shared" si="34"/>
        <v>122.76044478317479</v>
      </c>
      <c r="Q54" s="30">
        <f>P54/$R54*100</f>
        <v>0.26897991089043438</v>
      </c>
      <c r="R54" s="45">
        <f t="shared" si="36"/>
        <v>45639.261451454535</v>
      </c>
      <c r="S54" s="50">
        <f>R54/$R54*100</f>
        <v>100</v>
      </c>
      <c r="T54" s="23"/>
    </row>
    <row r="55" spans="1:20" s="4" customFormat="1" x14ac:dyDescent="0.2">
      <c r="A55" s="5" t="s">
        <v>25</v>
      </c>
      <c r="B55" s="29">
        <f t="shared" si="20"/>
        <v>399.89558615729999</v>
      </c>
      <c r="C55" s="30">
        <f t="shared" si="21"/>
        <v>13.690128156681244</v>
      </c>
      <c r="D55" s="29">
        <f t="shared" si="22"/>
        <v>455.64828163618301</v>
      </c>
      <c r="E55" s="30">
        <f t="shared" si="23"/>
        <v>15.598780246394735</v>
      </c>
      <c r="F55" s="45">
        <f t="shared" si="24"/>
        <v>890.81087351058</v>
      </c>
      <c r="G55" s="30">
        <f t="shared" si="25"/>
        <v>30.496248130450599</v>
      </c>
      <c r="H55" s="29">
        <f t="shared" si="26"/>
        <v>546.056745287338</v>
      </c>
      <c r="I55" s="30">
        <f t="shared" si="27"/>
        <v>18.693846800457965</v>
      </c>
      <c r="J55" s="45">
        <f t="shared" si="28"/>
        <v>350.02561121961469</v>
      </c>
      <c r="K55" s="30">
        <f t="shared" si="29"/>
        <v>11.982866632172092</v>
      </c>
      <c r="L55" s="29">
        <f t="shared" si="30"/>
        <v>13.702250697607489</v>
      </c>
      <c r="M55" s="30">
        <f t="shared" si="31"/>
        <v>0.4690863679886535</v>
      </c>
      <c r="N55" s="45">
        <f t="shared" si="32"/>
        <v>211.74447469076881</v>
      </c>
      <c r="O55" s="30">
        <f t="shared" si="33"/>
        <v>7.2489147050638341</v>
      </c>
      <c r="P55" s="29">
        <f t="shared" si="34"/>
        <v>53.166889990151205</v>
      </c>
      <c r="Q55" s="30">
        <f t="shared" si="35"/>
        <v>1.8201289607908726</v>
      </c>
      <c r="R55" s="45">
        <f t="shared" si="36"/>
        <v>2921.0507131895433</v>
      </c>
      <c r="S55" s="50">
        <f t="shared" si="37"/>
        <v>100</v>
      </c>
      <c r="T55" s="23"/>
    </row>
    <row r="56" spans="1:20" s="4" customFormat="1" x14ac:dyDescent="0.2">
      <c r="A56" s="5" t="s">
        <v>15</v>
      </c>
      <c r="B56" s="29">
        <f t="shared" si="20"/>
        <v>548.70476267623599</v>
      </c>
      <c r="C56" s="30">
        <f t="shared" si="21"/>
        <v>4.5122265376091377</v>
      </c>
      <c r="D56" s="29">
        <f t="shared" si="22"/>
        <v>337.36765058304451</v>
      </c>
      <c r="E56" s="30">
        <f t="shared" si="23"/>
        <v>2.7743139288001464</v>
      </c>
      <c r="F56" s="45">
        <f t="shared" si="24"/>
        <v>7820.3979630301574</v>
      </c>
      <c r="G56" s="30">
        <f t="shared" si="25"/>
        <v>64.310371667523697</v>
      </c>
      <c r="H56" s="29">
        <f t="shared" si="26"/>
        <v>2462.9801372061602</v>
      </c>
      <c r="I56" s="30">
        <f t="shared" si="27"/>
        <v>20.254105837356072</v>
      </c>
      <c r="J56" s="45">
        <f t="shared" si="28"/>
        <v>323.68590380911729</v>
      </c>
      <c r="K56" s="30">
        <f t="shared" si="29"/>
        <v>2.6618032580834252</v>
      </c>
      <c r="L56" s="29">
        <f t="shared" si="30"/>
        <v>14.652041617217458</v>
      </c>
      <c r="M56" s="30">
        <f t="shared" si="31"/>
        <v>0.12048980711029909</v>
      </c>
      <c r="N56" s="45">
        <f t="shared" si="32"/>
        <v>595.88869263603101</v>
      </c>
      <c r="O56" s="30">
        <f t="shared" si="33"/>
        <v>4.9002395373047545</v>
      </c>
      <c r="P56" s="29">
        <f t="shared" si="34"/>
        <v>56.722112592776796</v>
      </c>
      <c r="Q56" s="30">
        <f t="shared" si="35"/>
        <v>0.46644942621247193</v>
      </c>
      <c r="R56" s="45">
        <f t="shared" si="36"/>
        <v>12160.399264150741</v>
      </c>
      <c r="S56" s="50">
        <f t="shared" si="37"/>
        <v>100</v>
      </c>
      <c r="T56" s="23"/>
    </row>
    <row r="57" spans="1:20" s="4" customFormat="1" x14ac:dyDescent="0.2">
      <c r="A57" s="5" t="s">
        <v>16</v>
      </c>
      <c r="B57" s="29">
        <f t="shared" si="20"/>
        <v>1175.6134424232901</v>
      </c>
      <c r="C57" s="30">
        <f t="shared" si="21"/>
        <v>5.5564486244434059</v>
      </c>
      <c r="D57" s="29">
        <f t="shared" si="22"/>
        <v>506.31774828617597</v>
      </c>
      <c r="E57" s="30">
        <f t="shared" si="23"/>
        <v>2.3930728030779362</v>
      </c>
      <c r="F57" s="45">
        <f t="shared" si="24"/>
        <v>15445.14094430952</v>
      </c>
      <c r="G57" s="30">
        <f t="shared" si="25"/>
        <v>73.000298446266711</v>
      </c>
      <c r="H57" s="29">
        <f t="shared" si="26"/>
        <v>2732.649869621122</v>
      </c>
      <c r="I57" s="30">
        <f t="shared" si="27"/>
        <v>12.915664334224806</v>
      </c>
      <c r="J57" s="45">
        <f t="shared" si="28"/>
        <v>283.81295446861532</v>
      </c>
      <c r="K57" s="30">
        <f t="shared" si="29"/>
        <v>1.3414206094868268</v>
      </c>
      <c r="L57" s="29">
        <f t="shared" si="30"/>
        <v>19.353447754548419</v>
      </c>
      <c r="M57" s="30">
        <f t="shared" si="31"/>
        <v>9.1472616995883604E-2</v>
      </c>
      <c r="N57" s="45">
        <f t="shared" si="32"/>
        <v>879.87507936266593</v>
      </c>
      <c r="O57" s="30">
        <f t="shared" si="33"/>
        <v>4.1586634670738958</v>
      </c>
      <c r="P57" s="29">
        <f t="shared" si="34"/>
        <v>114.877335856752</v>
      </c>
      <c r="Q57" s="30">
        <f t="shared" si="35"/>
        <v>0.54295909843053969</v>
      </c>
      <c r="R57" s="45">
        <f t="shared" si="36"/>
        <v>21157.640822082689</v>
      </c>
      <c r="S57" s="50">
        <f t="shared" si="37"/>
        <v>100</v>
      </c>
      <c r="T57" s="23"/>
    </row>
    <row r="58" spans="1:20" s="4" customFormat="1" x14ac:dyDescent="0.2">
      <c r="A58" s="5" t="s">
        <v>17</v>
      </c>
      <c r="B58" s="29">
        <f t="shared" si="20"/>
        <v>955.07733179508796</v>
      </c>
      <c r="C58" s="30">
        <f>B58/$R58*100</f>
        <v>4.3486194106058678</v>
      </c>
      <c r="D58" s="29">
        <f t="shared" si="22"/>
        <v>639.47529539357583</v>
      </c>
      <c r="E58" s="30">
        <f>D58/$R58*100</f>
        <v>2.9116330055962978</v>
      </c>
      <c r="F58" s="45">
        <f t="shared" si="24"/>
        <v>13837.240856335136</v>
      </c>
      <c r="G58" s="30">
        <f>F58/$R58*100</f>
        <v>63.003164428571779</v>
      </c>
      <c r="H58" s="29">
        <f t="shared" si="26"/>
        <v>5781.4488885198571</v>
      </c>
      <c r="I58" s="30">
        <f>H58/$R58*100</f>
        <v>26.323858834330753</v>
      </c>
      <c r="J58" s="45">
        <f t="shared" si="28"/>
        <v>204.18882027980149</v>
      </c>
      <c r="K58" s="30">
        <f>J58/$R58*100</f>
        <v>0.92970426345326074</v>
      </c>
      <c r="L58" s="29">
        <f t="shared" si="30"/>
        <v>11.191142863902979</v>
      </c>
      <c r="M58" s="30">
        <f>L58/$R58*100</f>
        <v>5.0955058260426948E-2</v>
      </c>
      <c r="N58" s="45">
        <f t="shared" si="32"/>
        <v>489.26007304722702</v>
      </c>
      <c r="O58" s="30">
        <f>N58/$R58*100</f>
        <v>2.227679141424848</v>
      </c>
      <c r="P58" s="29">
        <f t="shared" si="34"/>
        <v>44.888798317668304</v>
      </c>
      <c r="Q58" s="30">
        <f>P58/$R58*100</f>
        <v>0.20438585775676804</v>
      </c>
      <c r="R58" s="45">
        <f t="shared" si="36"/>
        <v>21962.771206552257</v>
      </c>
      <c r="S58" s="50">
        <f>R58/$R58*100</f>
        <v>100</v>
      </c>
      <c r="T58" s="23"/>
    </row>
    <row r="59" spans="1:20" s="4" customFormat="1" x14ac:dyDescent="0.2">
      <c r="A59" s="5"/>
      <c r="B59" s="29"/>
      <c r="C59" s="30"/>
      <c r="D59" s="29"/>
      <c r="E59" s="30"/>
      <c r="F59" s="45"/>
      <c r="G59" s="30"/>
      <c r="H59" s="29"/>
      <c r="I59" s="30"/>
      <c r="J59" s="45"/>
      <c r="K59" s="30"/>
      <c r="L59" s="29"/>
      <c r="M59" s="30"/>
      <c r="N59" s="45"/>
      <c r="O59" s="30"/>
      <c r="P59" s="29"/>
      <c r="Q59" s="30"/>
      <c r="R59" s="45"/>
      <c r="S59" s="50"/>
      <c r="T59" s="23"/>
    </row>
    <row r="60" spans="1:20" s="4" customFormat="1" x14ac:dyDescent="0.2">
      <c r="A60" s="10" t="s">
        <v>1</v>
      </c>
      <c r="B60" s="31">
        <f>B18+B39</f>
        <v>9598.349797973</v>
      </c>
      <c r="C60" s="32">
        <f>B60/$R60*100</f>
        <v>6.6667512503570077</v>
      </c>
      <c r="D60" s="31">
        <f>D18+D39</f>
        <v>7074.4548412565846</v>
      </c>
      <c r="E60" s="32">
        <f>D60/$R60*100</f>
        <v>4.9137228431184745</v>
      </c>
      <c r="F60" s="46">
        <f>F18+F39</f>
        <v>86684.257952414438</v>
      </c>
      <c r="G60" s="32">
        <f>F60/$R60*100</f>
        <v>60.208514719120885</v>
      </c>
      <c r="H60" s="31">
        <f>H18+H39</f>
        <v>32180.71845914322</v>
      </c>
      <c r="I60" s="32">
        <f>H60/$R60*100</f>
        <v>22.351846884157847</v>
      </c>
      <c r="J60" s="46">
        <f>J18+J39</f>
        <v>2819.5099440079694</v>
      </c>
      <c r="K60" s="32">
        <f>J60/$R60*100</f>
        <v>1.958354492204351</v>
      </c>
      <c r="L60" s="31">
        <f>L18+L39</f>
        <v>106.22133014212459</v>
      </c>
      <c r="M60" s="32">
        <f>L60/$R60*100</f>
        <v>7.3778430714115301E-2</v>
      </c>
      <c r="N60" s="46">
        <f>N18+N39</f>
        <v>5025.8692021910756</v>
      </c>
      <c r="O60" s="32">
        <f>N60/$R60*100</f>
        <v>3.4908312879901553</v>
      </c>
      <c r="P60" s="31">
        <f>P18+P39</f>
        <v>484.038771986597</v>
      </c>
      <c r="Q60" s="32">
        <f>P60/$R60*100</f>
        <v>0.33620009233716341</v>
      </c>
      <c r="R60" s="46">
        <f>R18+R39</f>
        <v>143973.42029911501</v>
      </c>
      <c r="S60" s="51">
        <f>R60/$R60*100</f>
        <v>100</v>
      </c>
      <c r="T60" s="23"/>
    </row>
    <row r="62" spans="1:20" x14ac:dyDescent="0.2">
      <c r="A62" s="47" t="s">
        <v>24</v>
      </c>
    </row>
    <row r="63" spans="1:20" x14ac:dyDescent="0.2">
      <c r="A63" s="27" t="s">
        <v>10</v>
      </c>
      <c r="C63" s="22"/>
      <c r="R63" s="20"/>
    </row>
    <row r="64" spans="1:20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65" x14ac:dyDescent="0.2">
      <c r="A65" s="1" t="s">
        <v>21</v>
      </c>
      <c r="T65" s="23"/>
    </row>
    <row r="66" spans="1:65" s="2" customFormat="1" x14ac:dyDescent="0.2">
      <c r="A66" s="2" t="s">
        <v>28</v>
      </c>
      <c r="R66" s="21"/>
      <c r="T66" s="23"/>
    </row>
    <row r="67" spans="1:65" x14ac:dyDescent="0.2">
      <c r="T67" s="23"/>
    </row>
    <row r="68" spans="1:65" x14ac:dyDescent="0.2">
      <c r="T68" s="23"/>
    </row>
    <row r="69" spans="1:65" s="4" customFormat="1" x14ac:dyDescent="0.2">
      <c r="A69" s="3"/>
      <c r="B69" s="14" t="s">
        <v>11</v>
      </c>
      <c r="C69" s="15"/>
      <c r="D69" s="15"/>
      <c r="E69" s="15"/>
      <c r="F69" s="61" t="s">
        <v>12</v>
      </c>
      <c r="G69" s="15"/>
      <c r="H69" s="15"/>
      <c r="I69" s="15"/>
      <c r="J69" s="66"/>
      <c r="K69" s="28"/>
      <c r="L69" s="23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</row>
    <row r="70" spans="1:65" s="4" customFormat="1" x14ac:dyDescent="0.2">
      <c r="A70" s="5" t="s">
        <v>0</v>
      </c>
      <c r="B70" s="6" t="s">
        <v>4</v>
      </c>
      <c r="C70" s="7"/>
      <c r="D70" s="8" t="s">
        <v>5</v>
      </c>
      <c r="E70" s="37"/>
      <c r="F70" s="62" t="s">
        <v>4</v>
      </c>
      <c r="G70" s="7"/>
      <c r="H70" s="9" t="s">
        <v>5</v>
      </c>
      <c r="I70" s="9"/>
      <c r="J70" s="67" t="s">
        <v>1</v>
      </c>
      <c r="K70" s="6"/>
      <c r="L70" s="23"/>
    </row>
    <row r="71" spans="1:65" s="4" customFormat="1" x14ac:dyDescent="0.2">
      <c r="A71" s="10"/>
      <c r="B71" s="11" t="s">
        <v>2</v>
      </c>
      <c r="C71" s="12" t="s">
        <v>3</v>
      </c>
      <c r="D71" s="13" t="s">
        <v>2</v>
      </c>
      <c r="E71" s="11" t="s">
        <v>3</v>
      </c>
      <c r="F71" s="63" t="s">
        <v>2</v>
      </c>
      <c r="G71" s="12" t="s">
        <v>3</v>
      </c>
      <c r="H71" s="13" t="s">
        <v>2</v>
      </c>
      <c r="I71" s="11" t="s">
        <v>3</v>
      </c>
      <c r="J71" s="63" t="s">
        <v>2</v>
      </c>
      <c r="K71" s="12" t="s">
        <v>3</v>
      </c>
      <c r="L71" s="23"/>
    </row>
    <row r="72" spans="1:65" s="4" customFormat="1" x14ac:dyDescent="0.2">
      <c r="A72" s="5"/>
      <c r="B72" s="5"/>
      <c r="C72" s="5"/>
      <c r="D72" s="5"/>
      <c r="E72" s="36"/>
      <c r="F72" s="64"/>
      <c r="G72" s="5"/>
      <c r="H72" s="5"/>
      <c r="I72" s="36"/>
      <c r="J72" s="64"/>
      <c r="K72" s="5"/>
      <c r="L72" s="23"/>
    </row>
    <row r="73" spans="1:65" s="4" customFormat="1" x14ac:dyDescent="0.2">
      <c r="A73" s="48" t="s">
        <v>22</v>
      </c>
      <c r="B73" s="29">
        <f t="shared" ref="B73:B80" si="38">B51+J51</f>
        <v>774.13466643455536</v>
      </c>
      <c r="C73" s="30">
        <f t="shared" ref="C73:C80" si="39">B73/J73*100</f>
        <v>9.2763352394720382</v>
      </c>
      <c r="D73" s="29">
        <f t="shared" ref="D73:D80" si="40">D51+L51</f>
        <v>397.64489382743682</v>
      </c>
      <c r="E73" s="33">
        <f>D73/J73*100</f>
        <v>4.7649168824806889</v>
      </c>
      <c r="F73" s="45">
        <f t="shared" ref="F73:F80" si="41">F51+N51</f>
        <v>6288.2469683746958</v>
      </c>
      <c r="G73" s="30">
        <f>F73/J73*100</f>
        <v>75.351084864727127</v>
      </c>
      <c r="H73" s="29">
        <f t="shared" ref="H73:H80" si="42">H51+P51</f>
        <v>885.23748403622039</v>
      </c>
      <c r="I73" s="33">
        <f>H73/J73*100</f>
        <v>10.60766301332014</v>
      </c>
      <c r="J73" s="45">
        <f t="shared" ref="J73:J79" si="43">B73+D73+F73+H73</f>
        <v>8345.2640126729093</v>
      </c>
      <c r="K73" s="30">
        <v>100</v>
      </c>
      <c r="L73" s="23"/>
      <c r="O73" s="58"/>
      <c r="P73" s="58"/>
      <c r="Q73" s="58"/>
      <c r="R73" s="58"/>
      <c r="S73" s="58"/>
    </row>
    <row r="74" spans="1:65" s="4" customFormat="1" x14ac:dyDescent="0.2">
      <c r="A74" s="49" t="s">
        <v>23</v>
      </c>
      <c r="B74" s="29">
        <f t="shared" si="38"/>
        <v>53.92186313572067</v>
      </c>
      <c r="C74" s="30">
        <f t="shared" si="39"/>
        <v>1.7935555884812697</v>
      </c>
      <c r="D74" s="29">
        <f t="shared" si="40"/>
        <v>25.623049290155372</v>
      </c>
      <c r="E74" s="33">
        <f t="shared" ref="E74:E79" si="44">D74/J74*100</f>
        <v>0.85227699073783114</v>
      </c>
      <c r="F74" s="45">
        <f t="shared" si="41"/>
        <v>2676.4612912832617</v>
      </c>
      <c r="G74" s="30">
        <f t="shared" ref="G74:G79" si="45">F74/J74*100</f>
        <v>89.024781919207555</v>
      </c>
      <c r="H74" s="29">
        <f t="shared" si="42"/>
        <v>250.41654014237116</v>
      </c>
      <c r="I74" s="33">
        <f t="shared" ref="I74:I79" si="46">H74/J74*100</f>
        <v>8.3293855015733449</v>
      </c>
      <c r="J74" s="45">
        <f t="shared" si="43"/>
        <v>3006.422743851509</v>
      </c>
      <c r="K74" s="30">
        <v>100</v>
      </c>
      <c r="L74" s="23"/>
      <c r="O74" s="58"/>
      <c r="P74" s="58"/>
      <c r="Q74" s="58"/>
      <c r="R74" s="58"/>
      <c r="S74" s="58"/>
    </row>
    <row r="75" spans="1:65" s="4" customFormat="1" x14ac:dyDescent="0.2">
      <c r="A75" s="48" t="s">
        <v>13</v>
      </c>
      <c r="B75" s="29">
        <f t="shared" si="38"/>
        <v>2362.7907346092843</v>
      </c>
      <c r="C75" s="30">
        <f t="shared" si="39"/>
        <v>8.2096617396846945</v>
      </c>
      <c r="D75" s="29">
        <f t="shared" si="40"/>
        <v>921.59351794351301</v>
      </c>
      <c r="E75" s="33">
        <f t="shared" si="44"/>
        <v>3.202133364152286</v>
      </c>
      <c r="F75" s="45">
        <f t="shared" si="41"/>
        <v>19959.570144067071</v>
      </c>
      <c r="G75" s="30">
        <f t="shared" si="45"/>
        <v>69.350754153603361</v>
      </c>
      <c r="H75" s="29">
        <f t="shared" si="42"/>
        <v>5536.6556885409727</v>
      </c>
      <c r="I75" s="33">
        <f t="shared" si="46"/>
        <v>19.237450742559652</v>
      </c>
      <c r="J75" s="45">
        <f t="shared" si="43"/>
        <v>28780.610085160843</v>
      </c>
      <c r="K75" s="30">
        <v>100</v>
      </c>
      <c r="L75" s="23"/>
      <c r="O75" s="58"/>
      <c r="P75" s="58"/>
      <c r="Q75" s="58"/>
      <c r="R75" s="58"/>
      <c r="S75" s="58"/>
    </row>
    <row r="76" spans="1:65" s="4" customFormat="1" x14ac:dyDescent="0.2">
      <c r="A76" s="48" t="s">
        <v>14</v>
      </c>
      <c r="B76" s="29">
        <f t="shared" si="38"/>
        <v>4986.0080649723477</v>
      </c>
      <c r="C76" s="30">
        <f t="shared" si="39"/>
        <v>10.924821976525307</v>
      </c>
      <c r="D76" s="29">
        <f t="shared" si="40"/>
        <v>3838.1068515053485</v>
      </c>
      <c r="E76" s="33">
        <f>D76/J76*100</f>
        <v>8.4096603000200982</v>
      </c>
      <c r="F76" s="45">
        <f t="shared" si="41"/>
        <v>22615.489793958408</v>
      </c>
      <c r="G76" s="30">
        <f>F76/J76*100</f>
        <v>49.552707635319649</v>
      </c>
      <c r="H76" s="29">
        <f t="shared" si="42"/>
        <v>14199.656741018427</v>
      </c>
      <c r="I76" s="33">
        <f>H76/J76*100</f>
        <v>31.112810088134939</v>
      </c>
      <c r="J76" s="45">
        <f>B76+D76+F76+H76</f>
        <v>45639.261451454535</v>
      </c>
      <c r="K76" s="30">
        <v>100</v>
      </c>
      <c r="L76" s="23"/>
      <c r="O76" s="58"/>
      <c r="P76" s="58"/>
      <c r="Q76" s="58"/>
      <c r="R76" s="58"/>
      <c r="S76" s="58"/>
    </row>
    <row r="77" spans="1:65" s="4" customFormat="1" x14ac:dyDescent="0.2">
      <c r="A77" s="48" t="s">
        <v>25</v>
      </c>
      <c r="B77" s="29">
        <f t="shared" si="38"/>
        <v>749.92119737691473</v>
      </c>
      <c r="C77" s="30">
        <f t="shared" si="39"/>
        <v>25.672994788853345</v>
      </c>
      <c r="D77" s="29">
        <f t="shared" si="40"/>
        <v>469.35053233379051</v>
      </c>
      <c r="E77" s="33">
        <f t="shared" si="44"/>
        <v>16.067866614383391</v>
      </c>
      <c r="F77" s="45">
        <f t="shared" si="41"/>
        <v>1102.5553482013488</v>
      </c>
      <c r="G77" s="30">
        <f t="shared" si="45"/>
        <v>37.745162835514442</v>
      </c>
      <c r="H77" s="29">
        <f t="shared" si="42"/>
        <v>599.22363527748917</v>
      </c>
      <c r="I77" s="33">
        <f t="shared" si="46"/>
        <v>20.51397576124884</v>
      </c>
      <c r="J77" s="45">
        <f t="shared" si="43"/>
        <v>2921.0507131895429</v>
      </c>
      <c r="K77" s="30">
        <v>100</v>
      </c>
      <c r="L77" s="23"/>
      <c r="O77" s="58"/>
      <c r="P77" s="58"/>
      <c r="Q77" s="58"/>
      <c r="R77" s="58"/>
      <c r="S77" s="58"/>
    </row>
    <row r="78" spans="1:65" s="4" customFormat="1" x14ac:dyDescent="0.2">
      <c r="A78" s="48" t="s">
        <v>15</v>
      </c>
      <c r="B78" s="29">
        <f t="shared" si="38"/>
        <v>872.39066648535322</v>
      </c>
      <c r="C78" s="30">
        <f t="shared" si="39"/>
        <v>7.1740297956925634</v>
      </c>
      <c r="D78" s="29">
        <f t="shared" si="40"/>
        <v>352.01969220026194</v>
      </c>
      <c r="E78" s="33">
        <f t="shared" si="44"/>
        <v>2.8948037359104459</v>
      </c>
      <c r="F78" s="45">
        <f t="shared" si="41"/>
        <v>8416.2866556661884</v>
      </c>
      <c r="G78" s="30">
        <f t="shared" si="45"/>
        <v>69.210611204828453</v>
      </c>
      <c r="H78" s="29">
        <f t="shared" si="42"/>
        <v>2519.7022497989369</v>
      </c>
      <c r="I78" s="33">
        <f t="shared" si="46"/>
        <v>20.720555263568546</v>
      </c>
      <c r="J78" s="45">
        <f t="shared" si="43"/>
        <v>12160.399264150739</v>
      </c>
      <c r="K78" s="30">
        <v>100</v>
      </c>
      <c r="L78" s="23"/>
      <c r="O78" s="58"/>
      <c r="P78" s="58"/>
      <c r="Q78" s="58"/>
      <c r="R78" s="58"/>
      <c r="S78" s="58"/>
    </row>
    <row r="79" spans="1:65" s="4" customFormat="1" x14ac:dyDescent="0.2">
      <c r="A79" s="48" t="s">
        <v>16</v>
      </c>
      <c r="B79" s="29">
        <f t="shared" si="38"/>
        <v>1459.4263968919054</v>
      </c>
      <c r="C79" s="30">
        <f t="shared" si="39"/>
        <v>6.8978692339302334</v>
      </c>
      <c r="D79" s="29">
        <f t="shared" si="40"/>
        <v>525.67119604072434</v>
      </c>
      <c r="E79" s="33">
        <f t="shared" si="44"/>
        <v>2.48454542007382</v>
      </c>
      <c r="F79" s="45">
        <f t="shared" si="41"/>
        <v>16325.016023672186</v>
      </c>
      <c r="G79" s="30">
        <f t="shared" si="45"/>
        <v>77.158961913340605</v>
      </c>
      <c r="H79" s="29">
        <f t="shared" si="42"/>
        <v>2847.5272054778738</v>
      </c>
      <c r="I79" s="33">
        <f t="shared" si="46"/>
        <v>13.458623432655346</v>
      </c>
      <c r="J79" s="45">
        <f t="shared" si="43"/>
        <v>21157.640822082689</v>
      </c>
      <c r="K79" s="30">
        <v>100</v>
      </c>
      <c r="L79" s="23"/>
      <c r="O79" s="58"/>
      <c r="P79" s="58"/>
      <c r="Q79" s="58"/>
      <c r="R79" s="58"/>
      <c r="S79" s="58"/>
    </row>
    <row r="80" spans="1:65" s="4" customFormat="1" x14ac:dyDescent="0.2">
      <c r="A80" s="5" t="s">
        <v>17</v>
      </c>
      <c r="B80" s="29">
        <f t="shared" si="38"/>
        <v>1159.2661520748895</v>
      </c>
      <c r="C80" s="30">
        <f t="shared" si="39"/>
        <v>5.2783236740591288</v>
      </c>
      <c r="D80" s="29">
        <f t="shared" si="40"/>
        <v>650.66643825747883</v>
      </c>
      <c r="E80" s="33">
        <f>D80/J80*100</f>
        <v>2.962588063856725</v>
      </c>
      <c r="F80" s="45">
        <f t="shared" si="41"/>
        <v>14326.500929382364</v>
      </c>
      <c r="G80" s="30">
        <f>F80/J80*100</f>
        <v>65.230843569996637</v>
      </c>
      <c r="H80" s="29">
        <f t="shared" si="42"/>
        <v>5826.3376868375253</v>
      </c>
      <c r="I80" s="33">
        <f>H80/J80*100</f>
        <v>26.528244692087522</v>
      </c>
      <c r="J80" s="45">
        <f>B80+D80+F80+H80</f>
        <v>21962.771206552257</v>
      </c>
      <c r="K80" s="30">
        <v>100</v>
      </c>
      <c r="L80" s="23"/>
      <c r="O80" s="58"/>
      <c r="P80" s="58"/>
      <c r="Q80" s="58"/>
      <c r="R80" s="58"/>
      <c r="S80" s="58"/>
    </row>
    <row r="81" spans="1:18" s="4" customFormat="1" x14ac:dyDescent="0.2">
      <c r="A81" s="5"/>
      <c r="B81" s="19"/>
      <c r="C81" s="18"/>
      <c r="D81" s="19"/>
      <c r="E81" s="34"/>
      <c r="F81" s="65"/>
      <c r="G81" s="18"/>
      <c r="H81" s="19"/>
      <c r="I81" s="34"/>
      <c r="J81" s="65"/>
      <c r="K81" s="18"/>
      <c r="L81" s="23"/>
    </row>
    <row r="82" spans="1:18" s="4" customFormat="1" x14ac:dyDescent="0.2">
      <c r="A82" s="10" t="s">
        <v>1</v>
      </c>
      <c r="B82" s="31">
        <f>SUM(B73:B80)</f>
        <v>12417.85974198097</v>
      </c>
      <c r="C82" s="32">
        <f>B82/J82*100</f>
        <v>8.6251057425613595</v>
      </c>
      <c r="D82" s="31">
        <f>SUM(D73:D80)</f>
        <v>7180.6761713987098</v>
      </c>
      <c r="E82" s="35">
        <f>D82/J82*100</f>
        <v>4.9875012738325903</v>
      </c>
      <c r="F82" s="46">
        <f>SUM(F73:F80)</f>
        <v>91710.127154605521</v>
      </c>
      <c r="G82" s="32">
        <f>F82/J82*100</f>
        <v>63.699346007111046</v>
      </c>
      <c r="H82" s="31">
        <f>SUM(H73:H80)</f>
        <v>32664.757231129814</v>
      </c>
      <c r="I82" s="35">
        <f>H82/J82*100</f>
        <v>22.688046976495009</v>
      </c>
      <c r="J82" s="46">
        <f>SUM(J73:J80)</f>
        <v>143973.42029911501</v>
      </c>
      <c r="K82" s="32">
        <v>100</v>
      </c>
      <c r="L82" s="23"/>
      <c r="N82" s="23"/>
      <c r="O82" s="23"/>
    </row>
    <row r="83" spans="1:18" x14ac:dyDescent="0.2">
      <c r="A83" s="27" t="s">
        <v>10</v>
      </c>
      <c r="M83" s="20"/>
      <c r="N83" s="20"/>
    </row>
    <row r="84" spans="1:18" x14ac:dyDescent="0.2">
      <c r="A84" s="47" t="s">
        <v>24</v>
      </c>
      <c r="C84" s="22"/>
      <c r="R84" s="20"/>
    </row>
    <row r="85" spans="1:18" x14ac:dyDescent="0.2">
      <c r="A85" s="27" t="s">
        <v>10</v>
      </c>
    </row>
  </sheetData>
  <phoneticPr fontId="0" type="noConversion"/>
  <pageMargins left="0.27" right="0.19" top="1" bottom="1" header="0.5" footer="0.5"/>
  <pageSetup paperSize="9" orientation="landscape" r:id="rId1"/>
  <headerFooter alignWithMargins="0"/>
  <rowBreaks count="3" manualBreakCount="3">
    <brk id="21" max="16383" man="1"/>
    <brk id="42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Young David</cp:lastModifiedBy>
  <cp:lastPrinted>2016-09-29T13:09:48Z</cp:lastPrinted>
  <dcterms:created xsi:type="dcterms:W3CDTF">2001-07-11T05:31:53Z</dcterms:created>
  <dcterms:modified xsi:type="dcterms:W3CDTF">2023-08-31T13:32:54Z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2023-05-04T15:08:47Z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ContentBits">
    <vt:lpwstr>0</vt:lpwstr>
  </property>
</Properties>
</file>