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Intelligence\Passenger Surveys\2019Survey\Report2019\Final\Working\"/>
    </mc:Choice>
  </mc:AlternateContent>
  <xr:revisionPtr revIDLastSave="0" documentId="10_ncr:100000_{1C569447-721D-42AF-9804-9A878CCE1B7F}" xr6:coauthVersionLast="31" xr6:coauthVersionMax="31" xr10:uidLastSave="{00000000-0000-0000-0000-000000000000}"/>
  <bookViews>
    <workbookView xWindow="165" yWindow="32760" windowWidth="20370" windowHeight="6330" tabRatio="903" xr2:uid="{00000000-000D-0000-FFFF-FFFF00000000}"/>
  </bookViews>
  <sheets>
    <sheet name="Belfast City" sheetId="28" r:id="rId1"/>
    <sheet name="Belfast International" sheetId="31" r:id="rId2"/>
    <sheet name="Birmingham" sheetId="13" r:id="rId3"/>
    <sheet name="Bristol" sheetId="32" r:id="rId4"/>
    <sheet name="Cardiff" sheetId="33" r:id="rId5"/>
    <sheet name="East Midlands" sheetId="4" r:id="rId6"/>
    <sheet name="Gatwick" sheetId="2" r:id="rId7"/>
    <sheet name="Heathrow" sheetId="11" r:id="rId8"/>
    <sheet name="London City" sheetId="18" r:id="rId9"/>
    <sheet name="Luton" sheetId="6" r:id="rId10"/>
    <sheet name="Manchester" sheetId="5" r:id="rId11"/>
    <sheet name="Southend" sheetId="34" r:id="rId12"/>
    <sheet name="Stansted" sheetId="3" r:id="rId13"/>
  </sheets>
  <calcPr calcId="179017"/>
</workbook>
</file>

<file path=xl/calcChain.xml><?xml version="1.0" encoding="utf-8"?>
<calcChain xmlns="http://schemas.openxmlformats.org/spreadsheetml/2006/main">
  <c r="E17" i="31" l="1"/>
  <c r="F17" i="31" s="1"/>
  <c r="C17" i="31"/>
  <c r="D15" i="31" s="1"/>
  <c r="G16" i="31"/>
  <c r="F16" i="31"/>
  <c r="G15" i="31"/>
  <c r="F15" i="31"/>
  <c r="G14" i="31"/>
  <c r="F14" i="31"/>
  <c r="G13" i="31"/>
  <c r="F13" i="31"/>
  <c r="D13" i="31"/>
  <c r="G12" i="31"/>
  <c r="F12" i="31"/>
  <c r="G11" i="31"/>
  <c r="F11" i="31"/>
  <c r="G10" i="31"/>
  <c r="F10" i="31"/>
  <c r="D10" i="31"/>
  <c r="G9" i="31"/>
  <c r="F9" i="31"/>
  <c r="D9" i="31"/>
  <c r="G8" i="31"/>
  <c r="F8" i="31"/>
  <c r="G7" i="31"/>
  <c r="F7" i="31"/>
  <c r="G6" i="31"/>
  <c r="F6" i="31"/>
  <c r="E17" i="28"/>
  <c r="F16" i="28" s="1"/>
  <c r="C17" i="28"/>
  <c r="D6" i="28" s="1"/>
  <c r="G16" i="28"/>
  <c r="G15" i="28"/>
  <c r="G14" i="28"/>
  <c r="G13" i="28"/>
  <c r="G12" i="28"/>
  <c r="G11" i="28"/>
  <c r="G10" i="28"/>
  <c r="G9" i="28"/>
  <c r="G8" i="28"/>
  <c r="G7" i="28"/>
  <c r="G6" i="28"/>
  <c r="E16" i="18"/>
  <c r="C16" i="18"/>
  <c r="D16" i="18" s="1"/>
  <c r="G15" i="18"/>
  <c r="D15" i="18"/>
  <c r="G14" i="18"/>
  <c r="D14" i="18"/>
  <c r="G13" i="18"/>
  <c r="D13" i="18"/>
  <c r="G12" i="18"/>
  <c r="D12" i="18"/>
  <c r="G11" i="18"/>
  <c r="D11" i="18"/>
  <c r="G10" i="18"/>
  <c r="D10" i="18"/>
  <c r="G9" i="18"/>
  <c r="D9" i="18"/>
  <c r="G8" i="18"/>
  <c r="D8" i="18"/>
  <c r="G7" i="18"/>
  <c r="D7" i="18"/>
  <c r="G6" i="18"/>
  <c r="D6" i="18"/>
  <c r="G9" i="33"/>
  <c r="G10" i="33"/>
  <c r="G11" i="33"/>
  <c r="G12" i="33"/>
  <c r="G13" i="33"/>
  <c r="G14" i="33"/>
  <c r="G15" i="33"/>
  <c r="G16" i="33"/>
  <c r="G17" i="33"/>
  <c r="G18" i="33"/>
  <c r="G19" i="33"/>
  <c r="G20" i="33"/>
  <c r="E16" i="34"/>
  <c r="E16" i="3"/>
  <c r="F9" i="3" s="1"/>
  <c r="C16" i="3"/>
  <c r="D8" i="3" s="1"/>
  <c r="D10" i="3"/>
  <c r="G8" i="34"/>
  <c r="G9" i="34"/>
  <c r="G10" i="34"/>
  <c r="G11" i="34"/>
  <c r="C16" i="34"/>
  <c r="D8" i="34" s="1"/>
  <c r="G15" i="34"/>
  <c r="G14" i="34"/>
  <c r="G13" i="34"/>
  <c r="G12" i="34"/>
  <c r="G7" i="34"/>
  <c r="G6" i="34"/>
  <c r="E11" i="5"/>
  <c r="F9" i="5" s="1"/>
  <c r="C11" i="5"/>
  <c r="D8" i="5" s="1"/>
  <c r="E16" i="6"/>
  <c r="F12" i="6" s="1"/>
  <c r="F10" i="6"/>
  <c r="C16" i="6"/>
  <c r="E16" i="11"/>
  <c r="F16" i="11" s="1"/>
  <c r="F7" i="11"/>
  <c r="C16" i="11"/>
  <c r="D9" i="11"/>
  <c r="E16" i="2"/>
  <c r="F8" i="2" s="1"/>
  <c r="C16" i="2"/>
  <c r="D7" i="2" s="1"/>
  <c r="G8" i="33"/>
  <c r="G8" i="32"/>
  <c r="G9" i="32"/>
  <c r="E25" i="33"/>
  <c r="F23" i="33" s="1"/>
  <c r="C25" i="33"/>
  <c r="D6" i="33" s="1"/>
  <c r="G24" i="33"/>
  <c r="G23" i="33"/>
  <c r="G22" i="33"/>
  <c r="G21" i="33"/>
  <c r="G7" i="33"/>
  <c r="G6" i="33"/>
  <c r="E14" i="32"/>
  <c r="F13" i="32" s="1"/>
  <c r="F8" i="32"/>
  <c r="C14" i="32"/>
  <c r="D7" i="32" s="1"/>
  <c r="D9" i="32"/>
  <c r="G13" i="32"/>
  <c r="G12" i="32"/>
  <c r="G11" i="32"/>
  <c r="G10" i="32"/>
  <c r="G7" i="32"/>
  <c r="G14" i="32" s="1"/>
  <c r="G6" i="32"/>
  <c r="D8" i="28"/>
  <c r="D9" i="28"/>
  <c r="D10" i="28"/>
  <c r="D12" i="28"/>
  <c r="D13" i="28"/>
  <c r="D14" i="28"/>
  <c r="D16" i="28"/>
  <c r="D9" i="3"/>
  <c r="D13" i="3"/>
  <c r="D6" i="3"/>
  <c r="F7" i="5"/>
  <c r="F8" i="5"/>
  <c r="F11" i="5"/>
  <c r="F6" i="5"/>
  <c r="D11" i="5"/>
  <c r="D7" i="6"/>
  <c r="D8" i="6"/>
  <c r="D9" i="6"/>
  <c r="D10" i="6"/>
  <c r="D11" i="6"/>
  <c r="D12" i="6"/>
  <c r="D13" i="6"/>
  <c r="D14" i="6"/>
  <c r="D15" i="6"/>
  <c r="D16" i="6"/>
  <c r="D6" i="6"/>
  <c r="D8" i="11"/>
  <c r="D12" i="11"/>
  <c r="D16" i="11"/>
  <c r="F7" i="2"/>
  <c r="F9" i="2"/>
  <c r="F10" i="2"/>
  <c r="F11" i="2"/>
  <c r="F13" i="2"/>
  <c r="F14" i="2"/>
  <c r="F15" i="2"/>
  <c r="F6" i="2"/>
  <c r="D12" i="2"/>
  <c r="D6" i="2"/>
  <c r="E13" i="13"/>
  <c r="F9" i="13"/>
  <c r="C13" i="13"/>
  <c r="D10" i="13" s="1"/>
  <c r="D12" i="13"/>
  <c r="E12" i="4"/>
  <c r="F8" i="4"/>
  <c r="C12" i="4"/>
  <c r="D11" i="4" s="1"/>
  <c r="D7" i="4"/>
  <c r="G6" i="4"/>
  <c r="G15" i="6"/>
  <c r="G14" i="6"/>
  <c r="G13" i="6"/>
  <c r="G12" i="6"/>
  <c r="G11" i="6"/>
  <c r="G10" i="6"/>
  <c r="G9" i="6"/>
  <c r="G8" i="6"/>
  <c r="G7" i="6"/>
  <c r="G6" i="6"/>
  <c r="G15" i="3"/>
  <c r="G14" i="3"/>
  <c r="G13" i="3"/>
  <c r="G12" i="3"/>
  <c r="G11" i="3"/>
  <c r="G10" i="3"/>
  <c r="G9" i="3"/>
  <c r="G8" i="3"/>
  <c r="G7" i="3"/>
  <c r="G6" i="3"/>
  <c r="G10" i="5"/>
  <c r="G9" i="5"/>
  <c r="G8" i="5"/>
  <c r="G7" i="5"/>
  <c r="G6" i="5"/>
  <c r="G15" i="11"/>
  <c r="G14" i="11"/>
  <c r="G13" i="11"/>
  <c r="G12" i="11"/>
  <c r="G11" i="11"/>
  <c r="G10" i="11"/>
  <c r="G9" i="11"/>
  <c r="G8" i="11"/>
  <c r="G7" i="11"/>
  <c r="G6" i="11"/>
  <c r="G15" i="2"/>
  <c r="G14" i="2"/>
  <c r="G13" i="2"/>
  <c r="G12" i="2"/>
  <c r="G11" i="2"/>
  <c r="G10" i="2"/>
  <c r="G9" i="2"/>
  <c r="G8" i="2"/>
  <c r="G16" i="2" s="1"/>
  <c r="G7" i="2"/>
  <c r="G6" i="2"/>
  <c r="G11" i="4"/>
  <c r="G10" i="4"/>
  <c r="H10" i="4" s="1"/>
  <c r="G9" i="4"/>
  <c r="G8" i="4"/>
  <c r="H8" i="4" s="1"/>
  <c r="G7" i="4"/>
  <c r="G12" i="13"/>
  <c r="G11" i="13"/>
  <c r="G10" i="13"/>
  <c r="G9" i="13"/>
  <c r="G8" i="13"/>
  <c r="G7" i="13"/>
  <c r="F6" i="32"/>
  <c r="F25" i="33"/>
  <c r="F7" i="32"/>
  <c r="F8" i="13"/>
  <c r="F12" i="13"/>
  <c r="F11" i="4"/>
  <c r="F7" i="13"/>
  <c r="F13" i="13"/>
  <c r="D12" i="4"/>
  <c r="D9" i="4"/>
  <c r="F10" i="4"/>
  <c r="F10" i="13"/>
  <c r="F11" i="13"/>
  <c r="D16" i="3"/>
  <c r="D12" i="3"/>
  <c r="D15" i="3"/>
  <c r="D11" i="3"/>
  <c r="D7" i="3"/>
  <c r="D15" i="34"/>
  <c r="D9" i="5"/>
  <c r="F11" i="6"/>
  <c r="D15" i="11"/>
  <c r="D11" i="11"/>
  <c r="D7" i="11"/>
  <c r="D14" i="11"/>
  <c r="D10" i="11"/>
  <c r="D6" i="11"/>
  <c r="D13" i="11"/>
  <c r="F6" i="4"/>
  <c r="F7" i="4"/>
  <c r="F9" i="4"/>
  <c r="G12" i="4"/>
  <c r="H6" i="4" s="1"/>
  <c r="F10" i="32"/>
  <c r="F14" i="32"/>
  <c r="D8" i="32"/>
  <c r="D6" i="32"/>
  <c r="D11" i="32"/>
  <c r="D13" i="32"/>
  <c r="D10" i="32"/>
  <c r="D12" i="32"/>
  <c r="D14" i="32"/>
  <c r="D13" i="13"/>
  <c r="D11" i="13"/>
  <c r="H12" i="4"/>
  <c r="F9" i="28" l="1"/>
  <c r="F13" i="28"/>
  <c r="F6" i="28"/>
  <c r="F10" i="28"/>
  <c r="F14" i="28"/>
  <c r="F7" i="28"/>
  <c r="F11" i="28"/>
  <c r="F15" i="28"/>
  <c r="F17" i="28"/>
  <c r="F8" i="28"/>
  <c r="F12" i="28"/>
  <c r="D6" i="31"/>
  <c r="D14" i="31"/>
  <c r="G17" i="31"/>
  <c r="H17" i="31" s="1"/>
  <c r="D8" i="31"/>
  <c r="D12" i="31"/>
  <c r="D16" i="31"/>
  <c r="D17" i="31"/>
  <c r="D7" i="31"/>
  <c r="D11" i="31"/>
  <c r="G17" i="28"/>
  <c r="D17" i="28"/>
  <c r="D15" i="28"/>
  <c r="D11" i="28"/>
  <c r="D7" i="28"/>
  <c r="F15" i="3"/>
  <c r="G16" i="3"/>
  <c r="H10" i="3" s="1"/>
  <c r="H8" i="3"/>
  <c r="H16" i="3"/>
  <c r="F14" i="3"/>
  <c r="F7" i="3"/>
  <c r="H13" i="3"/>
  <c r="F13" i="3"/>
  <c r="H9" i="3"/>
  <c r="F12" i="3"/>
  <c r="F6" i="3"/>
  <c r="H14" i="3"/>
  <c r="F11" i="3"/>
  <c r="F10" i="3"/>
  <c r="F16" i="3"/>
  <c r="F8" i="3"/>
  <c r="H6" i="3"/>
  <c r="H11" i="3"/>
  <c r="D14" i="3"/>
  <c r="H15" i="3"/>
  <c r="G16" i="34"/>
  <c r="H8" i="34" s="1"/>
  <c r="D10" i="34"/>
  <c r="D13" i="34"/>
  <c r="D9" i="34"/>
  <c r="D16" i="34"/>
  <c r="D6" i="34"/>
  <c r="D7" i="34"/>
  <c r="D14" i="34"/>
  <c r="D11" i="34"/>
  <c r="D12" i="34"/>
  <c r="H10" i="5"/>
  <c r="F10" i="5"/>
  <c r="G11" i="5"/>
  <c r="H7" i="5" s="1"/>
  <c r="H11" i="5"/>
  <c r="H6" i="5"/>
  <c r="H8" i="5"/>
  <c r="H9" i="5"/>
  <c r="D10" i="5"/>
  <c r="D7" i="5"/>
  <c r="D6" i="5"/>
  <c r="F15" i="6"/>
  <c r="F13" i="6"/>
  <c r="G16" i="6"/>
  <c r="H13" i="6" s="1"/>
  <c r="F6" i="6"/>
  <c r="F16" i="6"/>
  <c r="H10" i="6"/>
  <c r="F14" i="6"/>
  <c r="F8" i="6"/>
  <c r="F9" i="6"/>
  <c r="F7" i="6"/>
  <c r="G16" i="18"/>
  <c r="H16" i="18" s="1"/>
  <c r="F15" i="11"/>
  <c r="F10" i="11"/>
  <c r="F14" i="11"/>
  <c r="F6" i="11"/>
  <c r="F11" i="11"/>
  <c r="F9" i="11"/>
  <c r="F8" i="11"/>
  <c r="F13" i="11"/>
  <c r="F12" i="11"/>
  <c r="G16" i="11"/>
  <c r="H12" i="11" s="1"/>
  <c r="H11" i="11"/>
  <c r="F16" i="2"/>
  <c r="F12" i="2"/>
  <c r="H11" i="2"/>
  <c r="H6" i="2"/>
  <c r="H14" i="2"/>
  <c r="H9" i="2"/>
  <c r="H7" i="2"/>
  <c r="H15" i="2"/>
  <c r="H10" i="2"/>
  <c r="H16" i="2"/>
  <c r="H13" i="2"/>
  <c r="H12" i="2"/>
  <c r="D16" i="2"/>
  <c r="H8" i="2"/>
  <c r="D15" i="2"/>
  <c r="D14" i="2"/>
  <c r="D9" i="2"/>
  <c r="D11" i="2"/>
  <c r="D10" i="2"/>
  <c r="D13" i="2"/>
  <c r="D8" i="2"/>
  <c r="H7" i="4"/>
  <c r="H11" i="4"/>
  <c r="H9" i="4"/>
  <c r="D10" i="4"/>
  <c r="D8" i="4"/>
  <c r="D6" i="4"/>
  <c r="F9" i="33"/>
  <c r="F14" i="33"/>
  <c r="F20" i="33"/>
  <c r="F10" i="33"/>
  <c r="F16" i="33"/>
  <c r="F21" i="33"/>
  <c r="F6" i="33"/>
  <c r="F12" i="33"/>
  <c r="F17" i="33"/>
  <c r="F22" i="33"/>
  <c r="F8" i="33"/>
  <c r="F13" i="33"/>
  <c r="F18" i="33"/>
  <c r="F24" i="33"/>
  <c r="F7" i="33"/>
  <c r="F11" i="33"/>
  <c r="F15" i="33"/>
  <c r="F19" i="33"/>
  <c r="D21" i="33"/>
  <c r="D17" i="33"/>
  <c r="D13" i="33"/>
  <c r="D9" i="33"/>
  <c r="D20" i="33"/>
  <c r="D16" i="33"/>
  <c r="D12" i="33"/>
  <c r="D19" i="33"/>
  <c r="D15" i="33"/>
  <c r="D11" i="33"/>
  <c r="D18" i="33"/>
  <c r="D14" i="33"/>
  <c r="D10" i="33"/>
  <c r="D23" i="33"/>
  <c r="G25" i="33"/>
  <c r="D22" i="33"/>
  <c r="D7" i="33"/>
  <c r="D25" i="33"/>
  <c r="D8" i="33"/>
  <c r="D24" i="33"/>
  <c r="F11" i="32"/>
  <c r="F9" i="32"/>
  <c r="F12" i="32"/>
  <c r="H12" i="32"/>
  <c r="H8" i="32"/>
  <c r="H9" i="32"/>
  <c r="H11" i="32"/>
  <c r="H14" i="32"/>
  <c r="H6" i="32"/>
  <c r="H13" i="32"/>
  <c r="H10" i="32"/>
  <c r="H7" i="32"/>
  <c r="H10" i="13"/>
  <c r="G13" i="13"/>
  <c r="H8" i="13"/>
  <c r="H11" i="13"/>
  <c r="H9" i="13"/>
  <c r="H13" i="13"/>
  <c r="H12" i="13"/>
  <c r="H7" i="13"/>
  <c r="D8" i="13"/>
  <c r="D9" i="13"/>
  <c r="D7" i="13"/>
  <c r="H9" i="31" l="1"/>
  <c r="H14" i="31"/>
  <c r="H7" i="31"/>
  <c r="H16" i="31"/>
  <c r="H6" i="31"/>
  <c r="H10" i="31"/>
  <c r="H15" i="31"/>
  <c r="H12" i="31"/>
  <c r="H13" i="31"/>
  <c r="H11" i="31"/>
  <c r="H8" i="31"/>
  <c r="H17" i="28"/>
  <c r="H8" i="28"/>
  <c r="H14" i="28"/>
  <c r="H10" i="28"/>
  <c r="H15" i="28"/>
  <c r="H7" i="28"/>
  <c r="H6" i="28"/>
  <c r="H16" i="28"/>
  <c r="H13" i="28"/>
  <c r="H12" i="28"/>
  <c r="H9" i="28"/>
  <c r="H11" i="28"/>
  <c r="H7" i="3"/>
  <c r="H12" i="3"/>
  <c r="H16" i="34"/>
  <c r="H12" i="34"/>
  <c r="H14" i="34"/>
  <c r="H7" i="34"/>
  <c r="H11" i="34"/>
  <c r="H10" i="34"/>
  <c r="H15" i="34"/>
  <c r="H13" i="34"/>
  <c r="H6" i="34"/>
  <c r="H9" i="34"/>
  <c r="H15" i="6"/>
  <c r="H16" i="6"/>
  <c r="H14" i="6"/>
  <c r="H12" i="6"/>
  <c r="H11" i="6"/>
  <c r="H7" i="6"/>
  <c r="H6" i="6"/>
  <c r="H9" i="6"/>
  <c r="H8" i="6"/>
  <c r="H6" i="18"/>
  <c r="H8" i="18"/>
  <c r="H14" i="18"/>
  <c r="H13" i="18"/>
  <c r="H10" i="18"/>
  <c r="H11" i="18"/>
  <c r="H9" i="18"/>
  <c r="H12" i="18"/>
  <c r="H15" i="18"/>
  <c r="H7" i="18"/>
  <c r="H14" i="11"/>
  <c r="H6" i="11"/>
  <c r="H10" i="11"/>
  <c r="H7" i="11"/>
  <c r="H8" i="11"/>
  <c r="H15" i="11"/>
  <c r="H13" i="11"/>
  <c r="H16" i="11"/>
  <c r="H9" i="11"/>
  <c r="H25" i="33"/>
  <c r="H9" i="33"/>
  <c r="H13" i="33"/>
  <c r="H17" i="33"/>
  <c r="H11" i="33"/>
  <c r="H19" i="33"/>
  <c r="H16" i="33"/>
  <c r="H10" i="33"/>
  <c r="H14" i="33"/>
  <c r="H18" i="33"/>
  <c r="H15" i="33"/>
  <c r="H12" i="33"/>
  <c r="H20" i="33"/>
  <c r="H6" i="33"/>
  <c r="H23" i="33"/>
  <c r="H22" i="33"/>
  <c r="H21" i="33"/>
  <c r="H24" i="33"/>
  <c r="H7" i="33"/>
  <c r="H8" i="33"/>
</calcChain>
</file>

<file path=xl/sharedStrings.xml><?xml version="1.0" encoding="utf-8"?>
<sst xmlns="http://schemas.openxmlformats.org/spreadsheetml/2006/main" count="347" uniqueCount="106">
  <si>
    <t>Region</t>
  </si>
  <si>
    <t>County</t>
  </si>
  <si>
    <t>Total</t>
  </si>
  <si>
    <t>000's</t>
  </si>
  <si>
    <t>%</t>
  </si>
  <si>
    <t>Greater London</t>
  </si>
  <si>
    <t>West Midlands</t>
  </si>
  <si>
    <t>Isle of Wight</t>
  </si>
  <si>
    <t>Buckinghamshire County</t>
  </si>
  <si>
    <t>East Sussex County</t>
  </si>
  <si>
    <t>Hampshire County</t>
  </si>
  <si>
    <t>Kent County</t>
  </si>
  <si>
    <t>Oxfordshire County</t>
  </si>
  <si>
    <t>Surrey County</t>
  </si>
  <si>
    <t>County of Herefordshire</t>
  </si>
  <si>
    <t>Shropshire County</t>
  </si>
  <si>
    <t>Staffordshire County</t>
  </si>
  <si>
    <t>Warwickshire County</t>
  </si>
  <si>
    <t>Worcestershire County</t>
  </si>
  <si>
    <t>West Sussex County</t>
  </si>
  <si>
    <t>Cheshire County</t>
  </si>
  <si>
    <t>Cumbria County</t>
  </si>
  <si>
    <t>Greater Manchester</t>
  </si>
  <si>
    <t>Lancashire County</t>
  </si>
  <si>
    <t>Merseyside</t>
  </si>
  <si>
    <t>Scheduled</t>
  </si>
  <si>
    <t>Charter</t>
  </si>
  <si>
    <t>Derbyshire County</t>
  </si>
  <si>
    <t>Leicestershire County</t>
  </si>
  <si>
    <t>Lincolnshire County</t>
  </si>
  <si>
    <t>Northamptonshire County</t>
  </si>
  <si>
    <t>Nottinghamshire County</t>
  </si>
  <si>
    <t>Rutland</t>
  </si>
  <si>
    <t>East Midlands</t>
  </si>
  <si>
    <t>North West</t>
  </si>
  <si>
    <t>South East</t>
  </si>
  <si>
    <t xml:space="preserve"> </t>
  </si>
  <si>
    <t>Table 5.9</t>
  </si>
  <si>
    <t>Table 5.2</t>
  </si>
  <si>
    <t>Table 5.3</t>
  </si>
  <si>
    <t>Table 5.5</t>
  </si>
  <si>
    <t>Berkshire County</t>
  </si>
  <si>
    <t>Table 5.1</t>
  </si>
  <si>
    <t>Table 5.4</t>
  </si>
  <si>
    <t>Table 5.6</t>
  </si>
  <si>
    <t>Table 5.8</t>
  </si>
  <si>
    <t>Table 5.7</t>
  </si>
  <si>
    <t>Table 5.10</t>
  </si>
  <si>
    <t>Table 5.11</t>
  </si>
  <si>
    <t>Table 5.12</t>
  </si>
  <si>
    <t>Origin/destination patterns of terminating passengers at Belfast International Airport in 2019 within Ireland.</t>
  </si>
  <si>
    <t>Table 5.13</t>
  </si>
  <si>
    <t>Bath and North East Somerset</t>
  </si>
  <si>
    <t>City of Bristol</t>
  </si>
  <si>
    <t>Cornwall County</t>
  </si>
  <si>
    <t>Devon County</t>
  </si>
  <si>
    <t>Dorset County</t>
  </si>
  <si>
    <t>Gloucestershire County</t>
  </si>
  <si>
    <t>Somerset County</t>
  </si>
  <si>
    <t>South West</t>
  </si>
  <si>
    <t>Wales</t>
  </si>
  <si>
    <t>Abertawe - Swansea</t>
  </si>
  <si>
    <t>Blaenau Gwent - Blaenau Gwent</t>
  </si>
  <si>
    <t>Bro Morgannwg - the Vale of Glamorgan</t>
  </si>
  <si>
    <t>Caerdydd - Cardiff</t>
  </si>
  <si>
    <t>Caerffili - Caerphilly</t>
  </si>
  <si>
    <t>Casnewydd - Newport</t>
  </si>
  <si>
    <t>Castell-nedd Port Talbot - Neath Port Talbot</t>
  </si>
  <si>
    <t>Origin/destination patterns of terminating passengers at Luton Airport in 2019 within the South East Planning Region.</t>
  </si>
  <si>
    <t>Origin/destination patterns of terminating passengers at London City Airport in 2019 within the South East Planning Region.</t>
  </si>
  <si>
    <t>Origin/destination patterns of terminating passengers at Heathrow Airport in 2019 within the South East Planning Region.</t>
  </si>
  <si>
    <t>Origin/destination patterns of terminating passengers at Gatwick Airport in 2019 within the South East Planning Region.</t>
  </si>
  <si>
    <t>Origin/destination patterns of terminating passengers at East Midlands Airport in 2019 within the East Midlands Planning Region.</t>
  </si>
  <si>
    <t>Origin/destination patterns of terminating passengers at Cardiff Airport in 2019 within the Welsh Planning Region.</t>
  </si>
  <si>
    <t>Origin/destination patterns of terminating passengers at Bristol Airport in 2019 within the South West Planning Region.</t>
  </si>
  <si>
    <t>Origin/destination patterns of terminating passengers at Birmingham Airport in 2019 within the West Midlands Planning Region.</t>
  </si>
  <si>
    <t>Origin/destination patterns of terminating passengers at Manchester Airport in 2019 within the North West Planning Region.</t>
  </si>
  <si>
    <t>Origin/destination patterns of terminating passengers at Stansted Airport in 2019 within the South East Planning Region.</t>
  </si>
  <si>
    <t>Wiltshire County</t>
  </si>
  <si>
    <t>Gwynedd - Gwynedd</t>
  </si>
  <si>
    <t>Merthyr Tudful - Merthyr Tydfil</t>
  </si>
  <si>
    <t>Pen-y-bont ar Ogwr - Bridgend</t>
  </si>
  <si>
    <t>Powys - Powys</t>
  </si>
  <si>
    <t>Rhondda, Cynon, Taf - Rhondda, Cynon, Taff</t>
  </si>
  <si>
    <t>Sir Benfro - Pembrokeshire</t>
  </si>
  <si>
    <t>Sir Ceredigion - Ceredigion</t>
  </si>
  <si>
    <t>Sir Fynwy - Monmouthshire</t>
  </si>
  <si>
    <t>Sir Gaerfyrddin - Carmarthenshire</t>
  </si>
  <si>
    <t>Sir Ynys Mon - Isle of Anglesey</t>
  </si>
  <si>
    <t>Tor-faen - Torfaen</t>
  </si>
  <si>
    <t>Wrecsam - Wrexham</t>
  </si>
  <si>
    <t>-</t>
  </si>
  <si>
    <t>Origin/destination patterns of terminating passengers at Southend Airport in 2019 within the South East Planning Region.</t>
  </si>
  <si>
    <t>Antrim and Newtownabbey District</t>
  </si>
  <si>
    <t>Ards and North Down District</t>
  </si>
  <si>
    <t>Armagh Banbridge and Craigavon District</t>
  </si>
  <si>
    <t>Belfast District</t>
  </si>
  <si>
    <t>Causeway Coast and Glens District</t>
  </si>
  <si>
    <t>Derry and Strabane District</t>
  </si>
  <si>
    <t>Fermanagh and Omagh District</t>
  </si>
  <si>
    <t>Lisburn and Castlereagh District</t>
  </si>
  <si>
    <t>Mid and East Antrim District</t>
  </si>
  <si>
    <t>Mid Ulster District</t>
  </si>
  <si>
    <t>Newry Mourne and Down District</t>
  </si>
  <si>
    <t>Northern Ireland</t>
  </si>
  <si>
    <t>Origin/destination patterns of terminating passengers at Belfast City Airport in 2019 within Northern Ireland.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</si>
</sst>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\ \ \ \ "/>
  </numFmts>
  <fonts count="3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centerContinuous"/>
    </xf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Continuous"/>
    </xf>
    <xf numFmtId="0" fontId="0" fillId="0" borderId="6" xfId="0" applyFill="1" applyBorder="1"/>
    <xf numFmtId="0" fontId="0" fillId="0" borderId="7" xfId="0" applyFill="1" applyBorder="1"/>
    <xf numFmtId="0" fontId="2" fillId="0" borderId="5" xfId="0" applyFont="1" applyFill="1" applyBorder="1" applyAlignment="1">
      <alignment horizontal="centerContinuous"/>
    </xf>
    <xf numFmtId="164" fontId="0" fillId="0" borderId="0" xfId="0" applyNumberFormat="1" applyFill="1"/>
    <xf numFmtId="164" fontId="0" fillId="0" borderId="6" xfId="0" applyNumberFormat="1" applyFill="1" applyBorder="1"/>
    <xf numFmtId="0" fontId="2" fillId="0" borderId="8" xfId="0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" fillId="0" borderId="6" xfId="0" applyFont="1" applyFill="1" applyBorder="1"/>
    <xf numFmtId="164" fontId="0" fillId="0" borderId="9" xfId="0" applyNumberFormat="1" applyFill="1" applyBorder="1"/>
    <xf numFmtId="165" fontId="0" fillId="0" borderId="12" xfId="0" applyNumberFormat="1" applyFill="1" applyBorder="1" applyAlignment="1"/>
    <xf numFmtId="165" fontId="0" fillId="0" borderId="4" xfId="0" applyNumberFormat="1" applyFill="1" applyBorder="1" applyAlignment="1"/>
    <xf numFmtId="0" fontId="0" fillId="0" borderId="13" xfId="0" applyFill="1" applyBorder="1"/>
    <xf numFmtId="0" fontId="0" fillId="0" borderId="14" xfId="0" applyFill="1" applyBorder="1"/>
    <xf numFmtId="0" fontId="2" fillId="0" borderId="15" xfId="0" applyFont="1" applyFill="1" applyBorder="1"/>
    <xf numFmtId="0" fontId="0" fillId="0" borderId="16" xfId="0" applyFill="1" applyBorder="1"/>
    <xf numFmtId="0" fontId="0" fillId="0" borderId="5" xfId="0" applyFill="1" applyBorder="1"/>
    <xf numFmtId="0" fontId="2" fillId="0" borderId="11" xfId="0" applyFont="1" applyFill="1" applyBorder="1"/>
    <xf numFmtId="0" fontId="0" fillId="0" borderId="15" xfId="0" applyFill="1" applyBorder="1"/>
    <xf numFmtId="0" fontId="0" fillId="0" borderId="17" xfId="0" applyFill="1" applyBorder="1"/>
    <xf numFmtId="0" fontId="0" fillId="0" borderId="18" xfId="0" applyFill="1" applyBorder="1" applyAlignment="1">
      <alignment horizontal="centerContinuous"/>
    </xf>
    <xf numFmtId="165" fontId="0" fillId="0" borderId="6" xfId="0" applyNumberFormat="1" applyFill="1" applyBorder="1" applyAlignment="1"/>
    <xf numFmtId="0" fontId="0" fillId="0" borderId="19" xfId="0" applyFill="1" applyBorder="1"/>
    <xf numFmtId="0" fontId="0" fillId="2" borderId="1" xfId="0" applyFill="1" applyBorder="1"/>
    <xf numFmtId="0" fontId="2" fillId="2" borderId="5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2" xfId="0" applyFill="1" applyBorder="1"/>
    <xf numFmtId="164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165" fontId="0" fillId="2" borderId="12" xfId="0" applyNumberFormat="1" applyFill="1" applyBorder="1" applyAlignment="1"/>
    <xf numFmtId="0" fontId="2" fillId="2" borderId="6" xfId="0" applyFont="1" applyFill="1" applyBorder="1"/>
    <xf numFmtId="0" fontId="2" fillId="2" borderId="11" xfId="0" applyFont="1" applyFill="1" applyBorder="1"/>
    <xf numFmtId="0" fontId="2" fillId="2" borderId="8" xfId="0" applyFont="1" applyFill="1" applyBorder="1"/>
    <xf numFmtId="0" fontId="0" fillId="2" borderId="9" xfId="0" applyFill="1" applyBorder="1"/>
    <xf numFmtId="165" fontId="0" fillId="2" borderId="4" xfId="0" applyNumberFormat="1" applyFill="1" applyBorder="1" applyAlignment="1"/>
    <xf numFmtId="0" fontId="2" fillId="0" borderId="5" xfId="0" applyFont="1" applyFill="1" applyBorder="1"/>
    <xf numFmtId="0" fontId="2" fillId="2" borderId="0" xfId="0" applyFont="1" applyFill="1"/>
    <xf numFmtId="0" fontId="0" fillId="2" borderId="0" xfId="0" applyFill="1"/>
    <xf numFmtId="0" fontId="2" fillId="0" borderId="4" xfId="0" applyFont="1" applyFill="1" applyBorder="1"/>
    <xf numFmtId="164" fontId="0" fillId="0" borderId="4" xfId="0" applyNumberFormat="1" applyFill="1" applyBorder="1"/>
    <xf numFmtId="0" fontId="2" fillId="0" borderId="9" xfId="0" applyFont="1" applyFill="1" applyBorder="1"/>
    <xf numFmtId="165" fontId="2" fillId="0" borderId="4" xfId="0" applyNumberFormat="1" applyFont="1" applyFill="1" applyBorder="1" applyAlignment="1"/>
    <xf numFmtId="0" fontId="0" fillId="0" borderId="4" xfId="0" applyFill="1" applyBorder="1"/>
    <xf numFmtId="0" fontId="0" fillId="0" borderId="20" xfId="0" applyFill="1" applyBorder="1"/>
    <xf numFmtId="165" fontId="0" fillId="0" borderId="21" xfId="0" applyNumberFormat="1" applyFill="1" applyBorder="1" applyAlignment="1"/>
    <xf numFmtId="165" fontId="2" fillId="0" borderId="21" xfId="0" applyNumberFormat="1" applyFont="1" applyFill="1" applyBorder="1" applyAlignment="1"/>
    <xf numFmtId="3" fontId="0" fillId="2" borderId="0" xfId="0" applyNumberFormat="1" applyFill="1" applyAlignment="1">
      <alignment horizontal="right" indent="1"/>
    </xf>
    <xf numFmtId="3" fontId="0" fillId="2" borderId="4" xfId="0" applyNumberFormat="1" applyFill="1" applyBorder="1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" fontId="2" fillId="0" borderId="4" xfId="0" applyNumberFormat="1" applyFont="1" applyFill="1" applyBorder="1" applyAlignment="1">
      <alignment horizontal="right" indent="1"/>
    </xf>
    <xf numFmtId="3" fontId="0" fillId="0" borderId="5" xfId="0" applyNumberFormat="1" applyFill="1" applyBorder="1" applyAlignment="1">
      <alignment horizontal="right" indent="1"/>
    </xf>
    <xf numFmtId="3" fontId="0" fillId="0" borderId="6" xfId="0" applyNumberFormat="1" applyFill="1" applyBorder="1" applyAlignment="1">
      <alignment horizontal="right" indent="1"/>
    </xf>
    <xf numFmtId="3" fontId="0" fillId="0" borderId="4" xfId="0" applyNumberFormat="1" applyFill="1" applyBorder="1" applyAlignment="1">
      <alignment horizontal="right" indent="1"/>
    </xf>
    <xf numFmtId="3" fontId="0" fillId="0" borderId="0" xfId="0" applyNumberFormat="1" applyFill="1" applyBorder="1" applyAlignment="1">
      <alignment horizontal="right" indent="1"/>
    </xf>
    <xf numFmtId="0" fontId="0" fillId="0" borderId="6" xfId="0" applyBorder="1"/>
    <xf numFmtId="3" fontId="0" fillId="0" borderId="6" xfId="0" applyNumberFormat="1" applyBorder="1" applyAlignment="1">
      <alignment horizontal="right" indent="1"/>
    </xf>
    <xf numFmtId="165" fontId="2" fillId="0" borderId="12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B8" sqref="B8"/>
    </sheetView>
  </sheetViews>
  <sheetFormatPr defaultRowHeight="11.25" x14ac:dyDescent="0.2"/>
  <cols>
    <col min="1" max="1" width="14.83203125" style="3" customWidth="1"/>
    <col min="2" max="2" width="37.83203125" style="2" customWidth="1"/>
    <col min="3" max="8" width="9.83203125" style="2" customWidth="1"/>
    <col min="9" max="16384" width="9.33203125" style="2"/>
  </cols>
  <sheetData>
    <row r="1" spans="1:8" x14ac:dyDescent="0.2">
      <c r="A1" s="1" t="s">
        <v>42</v>
      </c>
    </row>
    <row r="2" spans="1:8" x14ac:dyDescent="0.2">
      <c r="A2" s="3" t="s">
        <v>105</v>
      </c>
    </row>
    <row r="4" spans="1:8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9" t="s">
        <v>104</v>
      </c>
      <c r="B6" s="10" t="s">
        <v>93</v>
      </c>
      <c r="C6" s="64">
        <v>79.740534519257295</v>
      </c>
      <c r="D6" s="21">
        <f t="shared" ref="D6:D17" si="0">C6/$C$17*100</f>
        <v>3.5478725490886389</v>
      </c>
      <c r="E6" s="64">
        <v>0.50966666666666705</v>
      </c>
      <c r="F6" s="21">
        <f>E6/$E$17*100</f>
        <v>33.333333333333329</v>
      </c>
      <c r="G6" s="64">
        <f>C6+E6</f>
        <v>80.250201185923956</v>
      </c>
      <c r="H6" s="21">
        <f t="shared" ref="H6:H17" si="1">G6/$G$17*100</f>
        <v>3.5681216306126493</v>
      </c>
    </row>
    <row r="7" spans="1:8" x14ac:dyDescent="0.2">
      <c r="A7" s="10"/>
      <c r="B7" s="10" t="s">
        <v>94</v>
      </c>
      <c r="C7" s="64">
        <v>240.28606489831844</v>
      </c>
      <c r="D7" s="21">
        <f t="shared" si="0"/>
        <v>10.690978417951234</v>
      </c>
      <c r="E7" s="64">
        <v>0</v>
      </c>
      <c r="F7" s="21">
        <f t="shared" ref="F7:F16" si="2">E7/$E$17*100</f>
        <v>0</v>
      </c>
      <c r="G7" s="64">
        <f t="shared" ref="G7:G16" si="3">C7+E7</f>
        <v>240.28606489831844</v>
      </c>
      <c r="H7" s="21">
        <f t="shared" si="1"/>
        <v>10.68371035870835</v>
      </c>
    </row>
    <row r="8" spans="1:8" x14ac:dyDescent="0.2">
      <c r="A8" s="10"/>
      <c r="B8" s="10" t="s">
        <v>95</v>
      </c>
      <c r="C8" s="64">
        <v>165.87766875332304</v>
      </c>
      <c r="D8" s="21">
        <f t="shared" si="0"/>
        <v>7.3803471600081574</v>
      </c>
      <c r="E8" s="64">
        <v>0</v>
      </c>
      <c r="F8" s="21">
        <f t="shared" si="2"/>
        <v>0</v>
      </c>
      <c r="G8" s="64">
        <f t="shared" si="3"/>
        <v>165.87766875332304</v>
      </c>
      <c r="H8" s="21">
        <f t="shared" si="1"/>
        <v>7.3753297707389089</v>
      </c>
    </row>
    <row r="9" spans="1:8" x14ac:dyDescent="0.2">
      <c r="A9" s="10"/>
      <c r="B9" s="10" t="s">
        <v>96</v>
      </c>
      <c r="C9" s="64">
        <v>880.50926048325482</v>
      </c>
      <c r="D9" s="21">
        <f t="shared" si="0"/>
        <v>39.176243968272487</v>
      </c>
      <c r="E9" s="64">
        <v>0.50966666666666705</v>
      </c>
      <c r="F9" s="21">
        <f t="shared" si="2"/>
        <v>33.333333333333329</v>
      </c>
      <c r="G9" s="64">
        <f t="shared" si="3"/>
        <v>881.01892714992152</v>
      </c>
      <c r="H9" s="21">
        <f t="shared" si="1"/>
        <v>39.17227177611332</v>
      </c>
    </row>
    <row r="10" spans="1:8" x14ac:dyDescent="0.2">
      <c r="A10" s="10"/>
      <c r="B10" s="10" t="s">
        <v>97</v>
      </c>
      <c r="C10" s="64">
        <v>121.77374488584485</v>
      </c>
      <c r="D10" s="21">
        <f t="shared" si="0"/>
        <v>5.4180440259762124</v>
      </c>
      <c r="E10" s="64">
        <v>0</v>
      </c>
      <c r="F10" s="21">
        <f t="shared" si="2"/>
        <v>0</v>
      </c>
      <c r="G10" s="64">
        <f t="shared" si="3"/>
        <v>121.77374488584485</v>
      </c>
      <c r="H10" s="21">
        <f t="shared" si="1"/>
        <v>5.4143606713362633</v>
      </c>
    </row>
    <row r="11" spans="1:8" x14ac:dyDescent="0.2">
      <c r="A11" s="10"/>
      <c r="B11" s="10" t="s">
        <v>98</v>
      </c>
      <c r="C11" s="64">
        <v>80.947246819416279</v>
      </c>
      <c r="D11" s="21">
        <f t="shared" si="0"/>
        <v>3.6015624505947259</v>
      </c>
      <c r="E11" s="64">
        <v>0</v>
      </c>
      <c r="F11" s="21">
        <f t="shared" si="2"/>
        <v>0</v>
      </c>
      <c r="G11" s="64">
        <f t="shared" si="3"/>
        <v>80.947246819416279</v>
      </c>
      <c r="H11" s="21">
        <f t="shared" si="1"/>
        <v>3.5991139965585712</v>
      </c>
    </row>
    <row r="12" spans="1:8" x14ac:dyDescent="0.2">
      <c r="A12" s="10"/>
      <c r="B12" s="10" t="s">
        <v>99</v>
      </c>
      <c r="C12" s="64">
        <v>79.03741692164607</v>
      </c>
      <c r="D12" s="21">
        <f t="shared" si="0"/>
        <v>3.5165889410919609</v>
      </c>
      <c r="E12" s="64">
        <v>0</v>
      </c>
      <c r="F12" s="21">
        <f t="shared" si="2"/>
        <v>0</v>
      </c>
      <c r="G12" s="64">
        <f t="shared" si="3"/>
        <v>79.03741692164607</v>
      </c>
      <c r="H12" s="21">
        <f t="shared" si="1"/>
        <v>3.514198254687261</v>
      </c>
    </row>
    <row r="13" spans="1:8" x14ac:dyDescent="0.2">
      <c r="A13" s="10"/>
      <c r="B13" s="10" t="s">
        <v>100</v>
      </c>
      <c r="C13" s="64">
        <v>207.25353979872119</v>
      </c>
      <c r="D13" s="21">
        <f t="shared" si="0"/>
        <v>9.2212718285172244</v>
      </c>
      <c r="E13" s="64">
        <v>0</v>
      </c>
      <c r="F13" s="21">
        <f t="shared" si="2"/>
        <v>0</v>
      </c>
      <c r="G13" s="64">
        <f t="shared" si="3"/>
        <v>207.25353979872119</v>
      </c>
      <c r="H13" s="21">
        <f t="shared" si="1"/>
        <v>9.2150029214701519</v>
      </c>
    </row>
    <row r="14" spans="1:8" x14ac:dyDescent="0.2">
      <c r="A14" s="10"/>
      <c r="B14" s="10" t="s">
        <v>101</v>
      </c>
      <c r="C14" s="64">
        <v>134.97189048789005</v>
      </c>
      <c r="D14" s="21">
        <f t="shared" si="0"/>
        <v>6.005265302616424</v>
      </c>
      <c r="E14" s="64">
        <v>0</v>
      </c>
      <c r="F14" s="21">
        <f t="shared" si="2"/>
        <v>0</v>
      </c>
      <c r="G14" s="64">
        <f t="shared" si="3"/>
        <v>134.97189048789005</v>
      </c>
      <c r="H14" s="21">
        <f t="shared" si="1"/>
        <v>6.0011827367106347</v>
      </c>
    </row>
    <row r="15" spans="1:8" x14ac:dyDescent="0.2">
      <c r="A15" s="10"/>
      <c r="B15" s="10" t="s">
        <v>102</v>
      </c>
      <c r="C15" s="64">
        <v>63.68832344067873</v>
      </c>
      <c r="D15" s="21">
        <f t="shared" si="0"/>
        <v>2.8336661623216708</v>
      </c>
      <c r="E15" s="64">
        <v>0</v>
      </c>
      <c r="F15" s="21">
        <f t="shared" si="2"/>
        <v>0</v>
      </c>
      <c r="G15" s="64">
        <f t="shared" si="3"/>
        <v>63.68832344067873</v>
      </c>
      <c r="H15" s="21">
        <f t="shared" si="1"/>
        <v>2.8317397480369193</v>
      </c>
    </row>
    <row r="16" spans="1:8" x14ac:dyDescent="0.2">
      <c r="A16" s="10"/>
      <c r="B16" s="10" t="s">
        <v>103</v>
      </c>
      <c r="C16" s="64">
        <v>193.47347060078545</v>
      </c>
      <c r="D16" s="21">
        <f t="shared" si="0"/>
        <v>8.6081591935612689</v>
      </c>
      <c r="E16" s="64">
        <v>0.50966666666666705</v>
      </c>
      <c r="F16" s="21">
        <f t="shared" si="2"/>
        <v>33.333333333333329</v>
      </c>
      <c r="G16" s="64">
        <f t="shared" si="3"/>
        <v>193.98313726745212</v>
      </c>
      <c r="H16" s="21">
        <f t="shared" si="1"/>
        <v>8.6249681350269807</v>
      </c>
    </row>
    <row r="17" spans="1:8" x14ac:dyDescent="0.2">
      <c r="A17" s="15" t="s">
        <v>2</v>
      </c>
      <c r="B17" s="20"/>
      <c r="C17" s="68">
        <f>SUM(C6:C16)</f>
        <v>2247.559161609136</v>
      </c>
      <c r="D17" s="22">
        <f t="shared" si="0"/>
        <v>100</v>
      </c>
      <c r="E17" s="68">
        <f>SUM(E6:E16)</f>
        <v>1.5290000000000012</v>
      </c>
      <c r="F17" s="22">
        <f>E17/$E$17*100</f>
        <v>100</v>
      </c>
      <c r="G17" s="68">
        <f>SUM(G6:G16)</f>
        <v>2249.088161609136</v>
      </c>
      <c r="H17" s="22">
        <f t="shared" si="1"/>
        <v>100</v>
      </c>
    </row>
    <row r="18" spans="1:8" x14ac:dyDescent="0.2">
      <c r="B18" s="13"/>
      <c r="C18" s="13"/>
      <c r="D18" s="13"/>
      <c r="E18" s="13"/>
      <c r="F18" s="13"/>
      <c r="G18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"/>
  <sheetViews>
    <sheetView workbookViewId="0">
      <selection activeCell="A4" sqref="A4:A16"/>
    </sheetView>
  </sheetViews>
  <sheetFormatPr defaultRowHeight="11.25" x14ac:dyDescent="0.2"/>
  <cols>
    <col min="1" max="1" width="14.83203125" style="3" customWidth="1"/>
    <col min="2" max="2" width="37.83203125" style="2" customWidth="1"/>
    <col min="3" max="8" width="9.83203125" style="2" customWidth="1"/>
    <col min="9" max="16384" width="9.33203125" style="2"/>
  </cols>
  <sheetData>
    <row r="1" spans="1:8" x14ac:dyDescent="0.2">
      <c r="A1" s="1" t="s">
        <v>47</v>
      </c>
    </row>
    <row r="2" spans="1:8" x14ac:dyDescent="0.2">
      <c r="A2" s="3" t="s">
        <v>68</v>
      </c>
    </row>
    <row r="3" spans="1:8" x14ac:dyDescent="0.2">
      <c r="A3" s="50"/>
      <c r="B3" s="51"/>
      <c r="C3" s="51"/>
      <c r="D3" s="51"/>
      <c r="E3" s="51"/>
      <c r="F3" s="51"/>
      <c r="G3" s="51"/>
      <c r="H3" s="51"/>
    </row>
    <row r="4" spans="1:8" x14ac:dyDescent="0.2">
      <c r="A4" s="27" t="s">
        <v>0</v>
      </c>
      <c r="B4" s="27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7"/>
      <c r="B5" s="18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9" t="s">
        <v>35</v>
      </c>
      <c r="B6" s="29" t="s">
        <v>41</v>
      </c>
      <c r="C6" s="66">
        <v>260.87701778268519</v>
      </c>
      <c r="D6" s="21">
        <f>C6/$C$16*100</f>
        <v>2.8288456630003154</v>
      </c>
      <c r="E6" s="69">
        <v>6.9891309523809504</v>
      </c>
      <c r="F6" s="21">
        <f>E6/$E$16*100</f>
        <v>10.617327246871316</v>
      </c>
      <c r="G6" s="69">
        <f>C6+E6</f>
        <v>267.86614873506613</v>
      </c>
      <c r="H6" s="32">
        <f>G6/$G$16*100</f>
        <v>2.8840464395467795</v>
      </c>
    </row>
    <row r="7" spans="1:8" x14ac:dyDescent="0.2">
      <c r="A7" s="29"/>
      <c r="B7" s="29" t="s">
        <v>8</v>
      </c>
      <c r="C7" s="67">
        <v>1098.3593100584787</v>
      </c>
      <c r="D7" s="21">
        <f t="shared" ref="D7:D16" si="0">C7/$C$16*100</f>
        <v>11.910167469267845</v>
      </c>
      <c r="E7" s="69">
        <v>13.2777142857143</v>
      </c>
      <c r="F7" s="21">
        <f t="shared" ref="F7:F16" si="1">E7/$E$16*100</f>
        <v>20.170438731565351</v>
      </c>
      <c r="G7" s="69">
        <f t="shared" ref="G7:G15" si="2">C7+E7</f>
        <v>1111.6370243441932</v>
      </c>
      <c r="H7" s="32">
        <f t="shared" ref="H7:H16" si="3">G7/$G$16*100</f>
        <v>11.968712049909538</v>
      </c>
    </row>
    <row r="8" spans="1:8" x14ac:dyDescent="0.2">
      <c r="A8" s="29"/>
      <c r="B8" s="29" t="s">
        <v>9</v>
      </c>
      <c r="C8" s="67">
        <v>51.473854031129783</v>
      </c>
      <c r="D8" s="21">
        <f t="shared" si="0"/>
        <v>0.55816181115336738</v>
      </c>
      <c r="E8" s="69">
        <v>0</v>
      </c>
      <c r="F8" s="21">
        <f t="shared" si="1"/>
        <v>0</v>
      </c>
      <c r="G8" s="69">
        <f t="shared" si="2"/>
        <v>51.473854031129783</v>
      </c>
      <c r="H8" s="32">
        <f t="shared" si="3"/>
        <v>0.55420584552868746</v>
      </c>
    </row>
    <row r="9" spans="1:8" x14ac:dyDescent="0.2">
      <c r="A9" s="29"/>
      <c r="B9" s="29" t="s">
        <v>5</v>
      </c>
      <c r="C9" s="67">
        <v>6723.1841076787814</v>
      </c>
      <c r="D9" s="21">
        <f t="shared" si="0"/>
        <v>72.903509731174481</v>
      </c>
      <c r="E9" s="69">
        <v>32.565533333333363</v>
      </c>
      <c r="F9" s="21">
        <f t="shared" si="1"/>
        <v>49.470946634804221</v>
      </c>
      <c r="G9" s="69">
        <f t="shared" si="2"/>
        <v>6755.7496410121148</v>
      </c>
      <c r="H9" s="32">
        <f t="shared" si="3"/>
        <v>72.737431701013605</v>
      </c>
    </row>
    <row r="10" spans="1:8" x14ac:dyDescent="0.2">
      <c r="A10" s="29"/>
      <c r="B10" s="29" t="s">
        <v>10</v>
      </c>
      <c r="C10" s="67">
        <v>206.73949185285255</v>
      </c>
      <c r="D10" s="21">
        <f t="shared" si="0"/>
        <v>2.2418000629936952</v>
      </c>
      <c r="E10" s="69">
        <v>1.5845</v>
      </c>
      <c r="F10" s="21">
        <f t="shared" si="1"/>
        <v>2.4070453304264596</v>
      </c>
      <c r="G10" s="69">
        <f t="shared" si="2"/>
        <v>208.32399185285254</v>
      </c>
      <c r="H10" s="32">
        <f t="shared" si="3"/>
        <v>2.2429712369875849</v>
      </c>
    </row>
    <row r="11" spans="1:8" x14ac:dyDescent="0.2">
      <c r="A11" s="29"/>
      <c r="B11" s="29" t="s">
        <v>7</v>
      </c>
      <c r="C11" s="67">
        <v>6.2522951132184801</v>
      </c>
      <c r="D11" s="21">
        <f t="shared" si="0"/>
        <v>6.7797378493338722E-2</v>
      </c>
      <c r="E11" s="69">
        <v>0</v>
      </c>
      <c r="F11" s="21">
        <f t="shared" si="1"/>
        <v>0</v>
      </c>
      <c r="G11" s="69">
        <f t="shared" si="2"/>
        <v>6.2522951132184801</v>
      </c>
      <c r="H11" s="32">
        <f t="shared" si="3"/>
        <v>6.7316865327794753E-2</v>
      </c>
    </row>
    <row r="12" spans="1:8" x14ac:dyDescent="0.2">
      <c r="A12" s="29"/>
      <c r="B12" s="29" t="s">
        <v>11</v>
      </c>
      <c r="C12" s="67">
        <v>219.65313835980956</v>
      </c>
      <c r="D12" s="21">
        <f t="shared" si="0"/>
        <v>2.3818304620883182</v>
      </c>
      <c r="E12" s="69">
        <v>5.4574642857142903</v>
      </c>
      <c r="F12" s="21">
        <f t="shared" si="1"/>
        <v>8.2905420794558253</v>
      </c>
      <c r="G12" s="69">
        <f t="shared" si="2"/>
        <v>225.11060264552384</v>
      </c>
      <c r="H12" s="32">
        <f t="shared" si="3"/>
        <v>2.423708389917441</v>
      </c>
    </row>
    <row r="13" spans="1:8" x14ac:dyDescent="0.2">
      <c r="A13" s="29"/>
      <c r="B13" s="29" t="s">
        <v>12</v>
      </c>
      <c r="C13" s="67">
        <v>388.8538241318775</v>
      </c>
      <c r="D13" s="21">
        <f t="shared" si="0"/>
        <v>4.2165747802777833</v>
      </c>
      <c r="E13" s="69">
        <v>0.90375000000000005</v>
      </c>
      <c r="F13" s="21">
        <f t="shared" si="1"/>
        <v>1.3729045234287871</v>
      </c>
      <c r="G13" s="69">
        <f t="shared" si="2"/>
        <v>389.7575741318775</v>
      </c>
      <c r="H13" s="32">
        <f t="shared" si="3"/>
        <v>4.1964202989800148</v>
      </c>
    </row>
    <row r="14" spans="1:8" x14ac:dyDescent="0.2">
      <c r="A14" s="29"/>
      <c r="B14" s="29" t="s">
        <v>13</v>
      </c>
      <c r="C14" s="67">
        <v>170.99484604783402</v>
      </c>
      <c r="D14" s="21">
        <f t="shared" si="0"/>
        <v>1.8541994720315567</v>
      </c>
      <c r="E14" s="69">
        <v>5.0495000000000001</v>
      </c>
      <c r="F14" s="21">
        <f t="shared" si="1"/>
        <v>7.6707954534480329</v>
      </c>
      <c r="G14" s="69">
        <f t="shared" si="2"/>
        <v>176.04434604783401</v>
      </c>
      <c r="H14" s="32">
        <f t="shared" si="3"/>
        <v>1.8954245313160454</v>
      </c>
    </row>
    <row r="15" spans="1:8" x14ac:dyDescent="0.2">
      <c r="A15" s="29"/>
      <c r="B15" s="29" t="s">
        <v>19</v>
      </c>
      <c r="C15" s="67">
        <v>95.642895724604742</v>
      </c>
      <c r="D15" s="21">
        <f t="shared" si="0"/>
        <v>1.0371131695192852</v>
      </c>
      <c r="E15" s="69">
        <v>0</v>
      </c>
      <c r="F15" s="21">
        <f t="shared" si="1"/>
        <v>0</v>
      </c>
      <c r="G15" s="69">
        <f t="shared" si="2"/>
        <v>95.642895724604742</v>
      </c>
      <c r="H15" s="32">
        <f t="shared" si="3"/>
        <v>1.029762641472511</v>
      </c>
    </row>
    <row r="16" spans="1:8" x14ac:dyDescent="0.2">
      <c r="A16" s="15" t="s">
        <v>2</v>
      </c>
      <c r="B16" s="16"/>
      <c r="C16" s="68">
        <f>SUM(C6:C15)</f>
        <v>9222.0307807812733</v>
      </c>
      <c r="D16" s="22">
        <f t="shared" si="0"/>
        <v>100</v>
      </c>
      <c r="E16" s="68">
        <f>SUM(E6:E15)</f>
        <v>65.827592857142903</v>
      </c>
      <c r="F16" s="22">
        <f t="shared" si="1"/>
        <v>100</v>
      </c>
      <c r="G16" s="68">
        <f>SUM(G6:G15)</f>
        <v>9287.8583736384153</v>
      </c>
      <c r="H16" s="22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A4" sqref="A4:A11"/>
    </sheetView>
  </sheetViews>
  <sheetFormatPr defaultRowHeight="11.25" x14ac:dyDescent="0.2"/>
  <cols>
    <col min="1" max="1" width="14.83203125" style="3" customWidth="1"/>
    <col min="2" max="2" width="37.83203125" style="2" customWidth="1"/>
    <col min="3" max="8" width="9.83203125" style="2" customWidth="1"/>
    <col min="9" max="16384" width="9.33203125" style="2"/>
  </cols>
  <sheetData>
    <row r="1" spans="1:8" x14ac:dyDescent="0.2">
      <c r="A1" s="1" t="s">
        <v>48</v>
      </c>
    </row>
    <row r="2" spans="1:8" x14ac:dyDescent="0.2">
      <c r="A2" s="3" t="s">
        <v>76</v>
      </c>
    </row>
    <row r="4" spans="1:8" x14ac:dyDescent="0.2">
      <c r="A4" s="30" t="s">
        <v>0</v>
      </c>
      <c r="B4" s="33" t="s">
        <v>1</v>
      </c>
      <c r="C4" s="12" t="s">
        <v>25</v>
      </c>
      <c r="D4" s="31"/>
      <c r="E4" s="12" t="s">
        <v>26</v>
      </c>
      <c r="F4" s="31"/>
      <c r="G4" s="9" t="s">
        <v>2</v>
      </c>
      <c r="H4" s="9"/>
    </row>
    <row r="5" spans="1:8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1" t="s">
        <v>34</v>
      </c>
      <c r="B6" s="14" t="s">
        <v>20</v>
      </c>
      <c r="C6" s="69">
        <v>2306.3500201667698</v>
      </c>
      <c r="D6" s="21">
        <f t="shared" ref="D6:D11" si="0">C6/$C$11*100</f>
        <v>15.703326711069668</v>
      </c>
      <c r="E6" s="69">
        <v>220.83781598965095</v>
      </c>
      <c r="F6" s="21">
        <f t="shared" ref="F6:F11" si="1">E6/$E$11*100</f>
        <v>18.690794649004335</v>
      </c>
      <c r="G6" s="69">
        <f>C6+E6</f>
        <v>2527.1878361564209</v>
      </c>
      <c r="H6" s="32">
        <f t="shared" ref="H6:H11" si="2">G6/$G$11*100</f>
        <v>15.925766124717741</v>
      </c>
    </row>
    <row r="7" spans="1:8" x14ac:dyDescent="0.2">
      <c r="A7" s="25"/>
      <c r="B7" s="14" t="s">
        <v>21</v>
      </c>
      <c r="C7" s="69">
        <v>517.68337475358953</v>
      </c>
      <c r="D7" s="21">
        <f t="shared" si="0"/>
        <v>3.5247690487400112</v>
      </c>
      <c r="E7" s="69">
        <v>51.463739765292416</v>
      </c>
      <c r="F7" s="21">
        <f t="shared" si="1"/>
        <v>4.3556769818261394</v>
      </c>
      <c r="G7" s="69">
        <f>C7+E7</f>
        <v>569.14711451888195</v>
      </c>
      <c r="H7" s="32">
        <f t="shared" si="2"/>
        <v>3.5866363816356368</v>
      </c>
    </row>
    <row r="8" spans="1:8" x14ac:dyDescent="0.2">
      <c r="A8" s="25"/>
      <c r="B8" s="14" t="s">
        <v>22</v>
      </c>
      <c r="C8" s="69">
        <v>7712.2757754051017</v>
      </c>
      <c r="D8" s="21">
        <f t="shared" si="0"/>
        <v>52.510844029778816</v>
      </c>
      <c r="E8" s="69">
        <v>517.64100275974488</v>
      </c>
      <c r="F8" s="21">
        <f t="shared" si="1"/>
        <v>43.810982467515799</v>
      </c>
      <c r="G8" s="69">
        <f>C8+E8</f>
        <v>8229.9167781648466</v>
      </c>
      <c r="H8" s="32">
        <f t="shared" si="2"/>
        <v>51.863074030256385</v>
      </c>
    </row>
    <row r="9" spans="1:8" x14ac:dyDescent="0.2">
      <c r="A9" s="25"/>
      <c r="B9" s="14" t="s">
        <v>23</v>
      </c>
      <c r="C9" s="69">
        <v>2190.3286385288429</v>
      </c>
      <c r="D9" s="21">
        <f t="shared" si="0"/>
        <v>14.913367838652579</v>
      </c>
      <c r="E9" s="69">
        <v>207.25676974297306</v>
      </c>
      <c r="F9" s="21">
        <f t="shared" si="1"/>
        <v>17.541351355618463</v>
      </c>
      <c r="G9" s="69">
        <f>C9+E9</f>
        <v>2397.585408271816</v>
      </c>
      <c r="H9" s="32">
        <f t="shared" si="2"/>
        <v>15.109040938660753</v>
      </c>
    </row>
    <row r="10" spans="1:8" x14ac:dyDescent="0.2">
      <c r="A10" s="25"/>
      <c r="B10" s="14" t="s">
        <v>24</v>
      </c>
      <c r="C10" s="69">
        <v>1960.3776408144981</v>
      </c>
      <c r="D10" s="21">
        <f t="shared" si="0"/>
        <v>13.34769237175893</v>
      </c>
      <c r="E10" s="69">
        <v>184.33318620616333</v>
      </c>
      <c r="F10" s="21">
        <f t="shared" si="1"/>
        <v>15.601194546035247</v>
      </c>
      <c r="G10" s="69">
        <f>C10+E10</f>
        <v>2144.7108270206613</v>
      </c>
      <c r="H10" s="32">
        <f t="shared" si="2"/>
        <v>13.515482524729483</v>
      </c>
    </row>
    <row r="11" spans="1:8" x14ac:dyDescent="0.2">
      <c r="A11" s="52" t="s">
        <v>2</v>
      </c>
      <c r="B11" s="53"/>
      <c r="C11" s="68">
        <f>SUM(C6:C10)</f>
        <v>14687.015449668803</v>
      </c>
      <c r="D11" s="22">
        <f t="shared" si="0"/>
        <v>100</v>
      </c>
      <c r="E11" s="68">
        <f>SUM(E6:E10)</f>
        <v>1181.5325144638248</v>
      </c>
      <c r="F11" s="22">
        <f t="shared" si="1"/>
        <v>100</v>
      </c>
      <c r="G11" s="68">
        <f>SUM(G6:G10)</f>
        <v>15868.547964132627</v>
      </c>
      <c r="H11" s="22">
        <f t="shared" si="2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6"/>
  <sheetViews>
    <sheetView workbookViewId="0">
      <selection activeCell="A4" sqref="A4:A16"/>
    </sheetView>
  </sheetViews>
  <sheetFormatPr defaultRowHeight="11.25" x14ac:dyDescent="0.2"/>
  <cols>
    <col min="1" max="1" width="14.83203125" customWidth="1"/>
    <col min="2" max="2" width="37.83203125" customWidth="1"/>
    <col min="3" max="8" width="9.83203125" customWidth="1"/>
  </cols>
  <sheetData>
    <row r="1" spans="1:8" s="2" customFormat="1" x14ac:dyDescent="0.2">
      <c r="A1" s="1" t="s">
        <v>49</v>
      </c>
    </row>
    <row r="2" spans="1:8" s="2" customFormat="1" x14ac:dyDescent="0.2">
      <c r="A2" s="3" t="s">
        <v>92</v>
      </c>
    </row>
    <row r="3" spans="1:8" s="2" customFormat="1" x14ac:dyDescent="0.2">
      <c r="A3" s="3"/>
    </row>
    <row r="4" spans="1:8" s="2" customFormat="1" x14ac:dyDescent="0.2">
      <c r="A4" s="30" t="s">
        <v>0</v>
      </c>
      <c r="B4" s="33" t="s">
        <v>1</v>
      </c>
      <c r="C4" s="12" t="s">
        <v>25</v>
      </c>
      <c r="D4" s="31"/>
      <c r="E4" s="12" t="s">
        <v>26</v>
      </c>
      <c r="F4" s="31"/>
      <c r="G4" s="9" t="s">
        <v>2</v>
      </c>
      <c r="H4" s="9"/>
    </row>
    <row r="5" spans="1:8" s="2" customFormat="1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s="2" customFormat="1" x14ac:dyDescent="0.2">
      <c r="A6" s="29" t="s">
        <v>35</v>
      </c>
      <c r="B6" s="27" t="s">
        <v>41</v>
      </c>
      <c r="C6" s="66">
        <v>3.7708157690127364</v>
      </c>
      <c r="D6" s="21">
        <f t="shared" ref="D6:D16" si="0">C6/$C$16*100</f>
        <v>0.45298160533588777</v>
      </c>
      <c r="E6" s="64">
        <v>0</v>
      </c>
      <c r="F6" s="72" t="s">
        <v>91</v>
      </c>
      <c r="G6" s="69">
        <f>C6+E6</f>
        <v>3.7708157690127364</v>
      </c>
      <c r="H6" s="32">
        <f t="shared" ref="H6:H16" si="1">G6/$G$16*100</f>
        <v>0.45298160533588777</v>
      </c>
    </row>
    <row r="7" spans="1:8" s="2" customFormat="1" x14ac:dyDescent="0.2">
      <c r="A7" s="29"/>
      <c r="B7" s="10" t="s">
        <v>8</v>
      </c>
      <c r="C7" s="67">
        <v>7.5453839321801297</v>
      </c>
      <c r="D7" s="21">
        <f t="shared" si="0"/>
        <v>0.90641397932029932</v>
      </c>
      <c r="E7" s="64">
        <v>0</v>
      </c>
      <c r="F7" s="72" t="s">
        <v>91</v>
      </c>
      <c r="G7" s="69">
        <f t="shared" ref="G7:G15" si="2">C7+E7</f>
        <v>7.5453839321801297</v>
      </c>
      <c r="H7" s="32">
        <f t="shared" si="1"/>
        <v>0.90641397932029932</v>
      </c>
    </row>
    <row r="8" spans="1:8" s="2" customFormat="1" x14ac:dyDescent="0.2">
      <c r="A8" s="29"/>
      <c r="B8" s="10" t="s">
        <v>9</v>
      </c>
      <c r="C8" s="67">
        <v>3.9766944878616903</v>
      </c>
      <c r="D8" s="21">
        <f t="shared" si="0"/>
        <v>0.47771346132712122</v>
      </c>
      <c r="E8" s="64">
        <v>0</v>
      </c>
      <c r="F8" s="72" t="s">
        <v>91</v>
      </c>
      <c r="G8" s="69">
        <f>C8+E8</f>
        <v>3.9766944878616903</v>
      </c>
      <c r="H8" s="32">
        <f t="shared" si="1"/>
        <v>0.47771346132712122</v>
      </c>
    </row>
    <row r="9" spans="1:8" s="2" customFormat="1" x14ac:dyDescent="0.2">
      <c r="A9" s="76"/>
      <c r="B9" s="70" t="s">
        <v>5</v>
      </c>
      <c r="C9" s="71">
        <v>730.79950633210763</v>
      </c>
      <c r="D9" s="21">
        <f t="shared" si="0"/>
        <v>87.789686326591337</v>
      </c>
      <c r="E9" s="64">
        <v>0</v>
      </c>
      <c r="F9" s="72" t="s">
        <v>91</v>
      </c>
      <c r="G9" s="69">
        <f>C9+E9</f>
        <v>730.79950633210763</v>
      </c>
      <c r="H9" s="32">
        <f t="shared" si="1"/>
        <v>87.789686326591337</v>
      </c>
    </row>
    <row r="10" spans="1:8" s="2" customFormat="1" x14ac:dyDescent="0.2">
      <c r="A10" s="29"/>
      <c r="B10" s="10" t="s">
        <v>10</v>
      </c>
      <c r="C10" s="67">
        <v>8.2536151220208112</v>
      </c>
      <c r="D10" s="21">
        <f t="shared" si="0"/>
        <v>0.99149257264732704</v>
      </c>
      <c r="E10" s="64">
        <v>0</v>
      </c>
      <c r="F10" s="72" t="s">
        <v>91</v>
      </c>
      <c r="G10" s="69">
        <f>C10+E10</f>
        <v>8.2536151220208112</v>
      </c>
      <c r="H10" s="32">
        <f t="shared" si="1"/>
        <v>0.99149257264732704</v>
      </c>
    </row>
    <row r="11" spans="1:8" s="2" customFormat="1" x14ac:dyDescent="0.2">
      <c r="A11" s="29"/>
      <c r="B11" s="10" t="s">
        <v>7</v>
      </c>
      <c r="C11" s="67">
        <v>0.68759999999999999</v>
      </c>
      <c r="D11" s="21">
        <f t="shared" si="0"/>
        <v>8.2600204016465284E-2</v>
      </c>
      <c r="E11" s="64">
        <v>0</v>
      </c>
      <c r="F11" s="72" t="s">
        <v>91</v>
      </c>
      <c r="G11" s="69">
        <f>C11+E11</f>
        <v>0.68759999999999999</v>
      </c>
      <c r="H11" s="32">
        <f t="shared" si="1"/>
        <v>8.2600204016465284E-2</v>
      </c>
    </row>
    <row r="12" spans="1:8" s="2" customFormat="1" x14ac:dyDescent="0.2">
      <c r="A12" s="29"/>
      <c r="B12" s="10" t="s">
        <v>11</v>
      </c>
      <c r="C12" s="67">
        <v>59.084693310829998</v>
      </c>
      <c r="D12" s="21">
        <f t="shared" si="0"/>
        <v>7.0977424690588125</v>
      </c>
      <c r="E12" s="64">
        <v>0</v>
      </c>
      <c r="F12" s="72" t="s">
        <v>91</v>
      </c>
      <c r="G12" s="69">
        <f t="shared" si="2"/>
        <v>59.084693310829998</v>
      </c>
      <c r="H12" s="32">
        <f t="shared" si="1"/>
        <v>7.0977424690588125</v>
      </c>
    </row>
    <row r="13" spans="1:8" s="2" customFormat="1" x14ac:dyDescent="0.2">
      <c r="A13" s="29"/>
      <c r="B13" s="10" t="s">
        <v>12</v>
      </c>
      <c r="C13" s="67">
        <v>3.2670280996474794</v>
      </c>
      <c r="D13" s="21">
        <f t="shared" si="0"/>
        <v>0.39246246009076013</v>
      </c>
      <c r="E13" s="64">
        <v>0</v>
      </c>
      <c r="F13" s="72" t="s">
        <v>91</v>
      </c>
      <c r="G13" s="69">
        <f t="shared" si="2"/>
        <v>3.2670280996474794</v>
      </c>
      <c r="H13" s="32">
        <f t="shared" si="1"/>
        <v>0.39246246009076013</v>
      </c>
    </row>
    <row r="14" spans="1:8" x14ac:dyDescent="0.2">
      <c r="A14" s="29"/>
      <c r="B14" s="10" t="s">
        <v>13</v>
      </c>
      <c r="C14" s="67">
        <v>12.682655152069753</v>
      </c>
      <c r="D14" s="21">
        <f t="shared" si="0"/>
        <v>1.5235455250602621</v>
      </c>
      <c r="E14" s="64">
        <v>0</v>
      </c>
      <c r="F14" s="72" t="s">
        <v>91</v>
      </c>
      <c r="G14" s="69">
        <f t="shared" si="2"/>
        <v>12.682655152069753</v>
      </c>
      <c r="H14" s="32">
        <f t="shared" si="1"/>
        <v>1.5235455250602621</v>
      </c>
    </row>
    <row r="15" spans="1:8" x14ac:dyDescent="0.2">
      <c r="A15" s="29"/>
      <c r="B15" s="10" t="s">
        <v>19</v>
      </c>
      <c r="C15" s="67">
        <v>2.3754722958050931</v>
      </c>
      <c r="D15" s="21">
        <f t="shared" si="0"/>
        <v>0.28536139655171883</v>
      </c>
      <c r="E15" s="64">
        <v>0</v>
      </c>
      <c r="F15" s="72" t="s">
        <v>91</v>
      </c>
      <c r="G15" s="69">
        <f t="shared" si="2"/>
        <v>2.3754722958050931</v>
      </c>
      <c r="H15" s="32">
        <f t="shared" si="1"/>
        <v>0.28536139655171883</v>
      </c>
    </row>
    <row r="16" spans="1:8" x14ac:dyDescent="0.2">
      <c r="A16" s="15" t="s">
        <v>2</v>
      </c>
      <c r="B16" s="54"/>
      <c r="C16" s="65">
        <f>SUM(C6:C15)</f>
        <v>832.44346450153535</v>
      </c>
      <c r="D16" s="55">
        <f t="shared" si="0"/>
        <v>100</v>
      </c>
      <c r="E16" s="65">
        <f>SUM(E6:E15)</f>
        <v>0</v>
      </c>
      <c r="F16" s="73" t="s">
        <v>91</v>
      </c>
      <c r="G16" s="65">
        <f>SUM(G6:G15)</f>
        <v>832.44346450153535</v>
      </c>
      <c r="H16" s="55">
        <f t="shared" si="1"/>
        <v>100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6"/>
  <sheetViews>
    <sheetView workbookViewId="0">
      <selection activeCell="A4" sqref="A4:A16"/>
    </sheetView>
  </sheetViews>
  <sheetFormatPr defaultRowHeight="11.25" x14ac:dyDescent="0.2"/>
  <cols>
    <col min="1" max="1" width="14.83203125" style="3" customWidth="1"/>
    <col min="2" max="2" width="37.83203125" style="2" customWidth="1"/>
    <col min="3" max="8" width="9.83203125" style="2" customWidth="1"/>
    <col min="9" max="16384" width="9.33203125" style="2"/>
  </cols>
  <sheetData>
    <row r="1" spans="1:8" x14ac:dyDescent="0.2">
      <c r="A1" s="1" t="s">
        <v>51</v>
      </c>
    </row>
    <row r="2" spans="1:8" x14ac:dyDescent="0.2">
      <c r="A2" s="3" t="s">
        <v>77</v>
      </c>
    </row>
    <row r="4" spans="1:8" x14ac:dyDescent="0.2">
      <c r="A4" s="27" t="s">
        <v>0</v>
      </c>
      <c r="B4" s="27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7"/>
      <c r="B5" s="18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9" t="s">
        <v>35</v>
      </c>
      <c r="B6" s="29" t="s">
        <v>41</v>
      </c>
      <c r="C6" s="66">
        <v>230.75800768394714</v>
      </c>
      <c r="D6" s="21">
        <f>C6/$C$16*100</f>
        <v>1.5164068331255303</v>
      </c>
      <c r="E6" s="69">
        <v>2.0206686507936502</v>
      </c>
      <c r="F6" s="21">
        <f>E6/$E$16*100</f>
        <v>2.7679602796676233</v>
      </c>
      <c r="G6" s="69">
        <f>C6+E6</f>
        <v>232.77867633474079</v>
      </c>
      <c r="H6" s="32">
        <f>G6/$G$16*100</f>
        <v>1.5223822079917333</v>
      </c>
    </row>
    <row r="7" spans="1:8" x14ac:dyDescent="0.2">
      <c r="A7" s="29"/>
      <c r="B7" s="29" t="s">
        <v>8</v>
      </c>
      <c r="C7" s="67">
        <v>262.01210723427971</v>
      </c>
      <c r="D7" s="21">
        <f t="shared" ref="D7:D16" si="0">C7/$C$16*100</f>
        <v>1.7217905188185616</v>
      </c>
      <c r="E7" s="69">
        <v>2.8019008009963922</v>
      </c>
      <c r="F7" s="21">
        <f t="shared" ref="F7:F16" si="1">E7/$E$16*100</f>
        <v>3.8381107766881</v>
      </c>
      <c r="G7" s="69">
        <f t="shared" ref="G7:G15" si="2">C7+E7</f>
        <v>264.81400803527612</v>
      </c>
      <c r="H7" s="32">
        <f t="shared" ref="H7:H16" si="3">G7/$G$16*100</f>
        <v>1.7318946073915658</v>
      </c>
    </row>
    <row r="8" spans="1:8" x14ac:dyDescent="0.2">
      <c r="A8" s="29"/>
      <c r="B8" s="29" t="s">
        <v>9</v>
      </c>
      <c r="C8" s="67">
        <v>137.53901003095808</v>
      </c>
      <c r="D8" s="21">
        <f t="shared" si="0"/>
        <v>0.90382603284529339</v>
      </c>
      <c r="E8" s="69">
        <v>0</v>
      </c>
      <c r="F8" s="21">
        <f t="shared" si="1"/>
        <v>0</v>
      </c>
      <c r="G8" s="69">
        <f t="shared" si="2"/>
        <v>137.53901003095808</v>
      </c>
      <c r="H8" s="32">
        <f t="shared" si="3"/>
        <v>0.89951083609919724</v>
      </c>
    </row>
    <row r="9" spans="1:8" x14ac:dyDescent="0.2">
      <c r="A9" s="29"/>
      <c r="B9" s="29" t="s">
        <v>5</v>
      </c>
      <c r="C9" s="67">
        <v>13009.454945927762</v>
      </c>
      <c r="D9" s="21">
        <f t="shared" si="0"/>
        <v>85.49053865234923</v>
      </c>
      <c r="E9" s="69">
        <v>47.695661471348117</v>
      </c>
      <c r="F9" s="21">
        <f t="shared" si="1"/>
        <v>65.334658610807935</v>
      </c>
      <c r="G9" s="69">
        <f t="shared" si="2"/>
        <v>13057.150607399111</v>
      </c>
      <c r="H9" s="32">
        <f t="shared" si="3"/>
        <v>85.394307093609825</v>
      </c>
    </row>
    <row r="10" spans="1:8" x14ac:dyDescent="0.2">
      <c r="A10" s="29"/>
      <c r="B10" s="29" t="s">
        <v>10</v>
      </c>
      <c r="C10" s="67">
        <v>295.69208739159342</v>
      </c>
      <c r="D10" s="21">
        <f t="shared" si="0"/>
        <v>1.9431156748236926</v>
      </c>
      <c r="E10" s="69">
        <v>3.9199748938662</v>
      </c>
      <c r="F10" s="21">
        <f t="shared" si="1"/>
        <v>5.3696754286034505</v>
      </c>
      <c r="G10" s="69">
        <f t="shared" si="2"/>
        <v>299.61206228545961</v>
      </c>
      <c r="H10" s="32">
        <f t="shared" si="3"/>
        <v>1.9594753269718674</v>
      </c>
    </row>
    <row r="11" spans="1:8" x14ac:dyDescent="0.2">
      <c r="A11" s="29"/>
      <c r="B11" s="29" t="s">
        <v>7</v>
      </c>
      <c r="C11" s="67">
        <v>7.0600698677778393</v>
      </c>
      <c r="D11" s="21">
        <f t="shared" si="0"/>
        <v>4.6394655151058242E-2</v>
      </c>
      <c r="E11" s="69">
        <v>0</v>
      </c>
      <c r="F11" s="21">
        <f t="shared" si="1"/>
        <v>0</v>
      </c>
      <c r="G11" s="69">
        <f t="shared" si="2"/>
        <v>7.0600698677778393</v>
      </c>
      <c r="H11" s="32">
        <f t="shared" si="3"/>
        <v>4.6173150063056015E-2</v>
      </c>
    </row>
    <row r="12" spans="1:8" x14ac:dyDescent="0.2">
      <c r="A12" s="29"/>
      <c r="B12" s="29" t="s">
        <v>11</v>
      </c>
      <c r="C12" s="67">
        <v>716.18933574332596</v>
      </c>
      <c r="D12" s="21">
        <f t="shared" si="0"/>
        <v>4.7063779646610504</v>
      </c>
      <c r="E12" s="69">
        <v>12.391211671058398</v>
      </c>
      <c r="F12" s="21">
        <f t="shared" si="1"/>
        <v>16.973778312922448</v>
      </c>
      <c r="G12" s="69">
        <f t="shared" si="2"/>
        <v>728.58054741438434</v>
      </c>
      <c r="H12" s="32">
        <f t="shared" si="3"/>
        <v>4.7649470301030243</v>
      </c>
    </row>
    <row r="13" spans="1:8" x14ac:dyDescent="0.2">
      <c r="A13" s="29"/>
      <c r="B13" s="29" t="s">
        <v>12</v>
      </c>
      <c r="C13" s="67">
        <v>198.08679476645119</v>
      </c>
      <c r="D13" s="21">
        <f t="shared" si="0"/>
        <v>1.3017107061662212</v>
      </c>
      <c r="E13" s="69">
        <v>2.9031075757575802</v>
      </c>
      <c r="F13" s="21">
        <f t="shared" si="1"/>
        <v>3.9767462389951969</v>
      </c>
      <c r="G13" s="69">
        <f t="shared" si="2"/>
        <v>200.98990234220878</v>
      </c>
      <c r="H13" s="32">
        <f t="shared" si="3"/>
        <v>1.314482306239098</v>
      </c>
    </row>
    <row r="14" spans="1:8" x14ac:dyDescent="0.2">
      <c r="A14" s="29"/>
      <c r="B14" s="29" t="s">
        <v>13</v>
      </c>
      <c r="C14" s="67">
        <v>219.46353657634677</v>
      </c>
      <c r="D14" s="21">
        <f t="shared" si="0"/>
        <v>1.4421861664799691</v>
      </c>
      <c r="E14" s="69">
        <v>1.2695575757575801</v>
      </c>
      <c r="F14" s="21">
        <f t="shared" si="1"/>
        <v>1.7390703523152535</v>
      </c>
      <c r="G14" s="69">
        <f t="shared" si="2"/>
        <v>220.73309415210434</v>
      </c>
      <c r="H14" s="32">
        <f t="shared" si="3"/>
        <v>1.443603600395488</v>
      </c>
    </row>
    <row r="15" spans="1:8" x14ac:dyDescent="0.2">
      <c r="A15" s="29"/>
      <c r="B15" s="57" t="s">
        <v>19</v>
      </c>
      <c r="C15" s="67">
        <v>141.16482876111189</v>
      </c>
      <c r="D15" s="21">
        <f t="shared" si="0"/>
        <v>0.92765279557939662</v>
      </c>
      <c r="E15" s="69">
        <v>0</v>
      </c>
      <c r="F15" s="21">
        <f t="shared" si="1"/>
        <v>0</v>
      </c>
      <c r="G15" s="69">
        <f t="shared" si="2"/>
        <v>141.16482876111189</v>
      </c>
      <c r="H15" s="32">
        <f t="shared" si="3"/>
        <v>0.92322384113515521</v>
      </c>
    </row>
    <row r="16" spans="1:8" x14ac:dyDescent="0.2">
      <c r="A16" s="15" t="s">
        <v>2</v>
      </c>
      <c r="B16" s="26"/>
      <c r="C16" s="68">
        <f>SUM(C6:C15)</f>
        <v>15217.420723983552</v>
      </c>
      <c r="D16" s="22">
        <f t="shared" si="0"/>
        <v>100</v>
      </c>
      <c r="E16" s="68">
        <f>SUM(E6:E15)</f>
        <v>73.002082639577907</v>
      </c>
      <c r="F16" s="22">
        <f t="shared" si="1"/>
        <v>100</v>
      </c>
      <c r="G16" s="68">
        <f>SUM(G6:G15)</f>
        <v>15290.422806623132</v>
      </c>
      <c r="H16" s="22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A4" sqref="A4:A17"/>
    </sheetView>
  </sheetViews>
  <sheetFormatPr defaultRowHeight="11.25" x14ac:dyDescent="0.2"/>
  <cols>
    <col min="1" max="1" width="14.83203125" customWidth="1"/>
    <col min="2" max="2" width="37.83203125" customWidth="1"/>
    <col min="3" max="8" width="9.83203125" customWidth="1"/>
  </cols>
  <sheetData>
    <row r="1" spans="1:8" x14ac:dyDescent="0.2">
      <c r="A1" s="1" t="s">
        <v>38</v>
      </c>
      <c r="B1" s="2"/>
      <c r="C1" s="2"/>
      <c r="D1" s="2"/>
      <c r="E1" s="2"/>
      <c r="F1" s="2"/>
      <c r="G1" s="2"/>
      <c r="H1" s="2"/>
    </row>
    <row r="2" spans="1:8" x14ac:dyDescent="0.2">
      <c r="A2" s="3" t="s">
        <v>50</v>
      </c>
      <c r="B2" s="2"/>
      <c r="C2" s="2"/>
      <c r="D2" s="2"/>
      <c r="E2" s="2"/>
      <c r="F2" s="2"/>
      <c r="G2" s="2"/>
      <c r="H2" s="2"/>
    </row>
    <row r="3" spans="1:8" x14ac:dyDescent="0.2">
      <c r="A3" s="3"/>
      <c r="B3" s="2"/>
      <c r="C3" s="2"/>
      <c r="D3" s="2"/>
      <c r="E3" s="2"/>
      <c r="F3" s="2"/>
      <c r="G3" s="2"/>
      <c r="H3" s="2"/>
    </row>
    <row r="4" spans="1:8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24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9" t="s">
        <v>104</v>
      </c>
      <c r="B6" s="10" t="s">
        <v>93</v>
      </c>
      <c r="C6" s="64">
        <v>397.02297076475452</v>
      </c>
      <c r="D6" s="21">
        <f t="shared" ref="D6:D17" si="0">C6/$C$17*100</f>
        <v>7.2830212420034925</v>
      </c>
      <c r="E6" s="64">
        <v>7.4581635854341704</v>
      </c>
      <c r="F6" s="21">
        <f>E6/$E$17*100</f>
        <v>4.628016774617608</v>
      </c>
      <c r="G6" s="64">
        <f>C6+E6</f>
        <v>404.48113435018871</v>
      </c>
      <c r="H6" s="21">
        <f t="shared" ref="H6:H17" si="1">G6/$G$17*100</f>
        <v>7.2067877701120482</v>
      </c>
    </row>
    <row r="7" spans="1:8" x14ac:dyDescent="0.2">
      <c r="A7" s="10"/>
      <c r="B7" s="10" t="s">
        <v>94</v>
      </c>
      <c r="C7" s="64">
        <v>370.28725046023527</v>
      </c>
      <c r="D7" s="21">
        <f t="shared" si="0"/>
        <v>6.7925790428455706</v>
      </c>
      <c r="E7" s="64">
        <v>11.582796218487401</v>
      </c>
      <c r="F7" s="21">
        <f t="shared" ref="F7:F16" si="2">E7/$E$17*100</f>
        <v>7.18747645879324</v>
      </c>
      <c r="G7" s="64">
        <f t="shared" ref="G7:G16" si="3">C7+E7</f>
        <v>381.87004667872264</v>
      </c>
      <c r="H7" s="21">
        <f t="shared" si="1"/>
        <v>6.8039177812275415</v>
      </c>
    </row>
    <row r="8" spans="1:8" x14ac:dyDescent="0.2">
      <c r="A8" s="10"/>
      <c r="B8" s="10" t="s">
        <v>95</v>
      </c>
      <c r="C8" s="64">
        <v>435.19199612659366</v>
      </c>
      <c r="D8" s="21">
        <f t="shared" si="0"/>
        <v>7.9831969068054125</v>
      </c>
      <c r="E8" s="64">
        <v>32.540599299719901</v>
      </c>
      <c r="F8" s="21">
        <f t="shared" si="2"/>
        <v>20.192429100017755</v>
      </c>
      <c r="G8" s="64">
        <f t="shared" si="3"/>
        <v>467.73259542631354</v>
      </c>
      <c r="H8" s="21">
        <f t="shared" si="1"/>
        <v>8.333762101949441</v>
      </c>
    </row>
    <row r="9" spans="1:8" x14ac:dyDescent="0.2">
      <c r="A9" s="10"/>
      <c r="B9" s="10" t="s">
        <v>96</v>
      </c>
      <c r="C9" s="64">
        <v>1828.3202185954278</v>
      </c>
      <c r="D9" s="21">
        <f t="shared" si="0"/>
        <v>33.538852836565056</v>
      </c>
      <c r="E9" s="64">
        <v>40.961167927170898</v>
      </c>
      <c r="F9" s="21">
        <f t="shared" si="2"/>
        <v>25.417647401178595</v>
      </c>
      <c r="G9" s="64">
        <f t="shared" si="3"/>
        <v>1869.2813865225987</v>
      </c>
      <c r="H9" s="21">
        <f t="shared" si="1"/>
        <v>33.30566765970817</v>
      </c>
    </row>
    <row r="10" spans="1:8" x14ac:dyDescent="0.2">
      <c r="A10" s="10"/>
      <c r="B10" s="10" t="s">
        <v>97</v>
      </c>
      <c r="C10" s="64">
        <v>437.73526420563206</v>
      </c>
      <c r="D10" s="21">
        <f t="shared" si="0"/>
        <v>8.0298508205778738</v>
      </c>
      <c r="E10" s="64">
        <v>5.8069004901960799</v>
      </c>
      <c r="F10" s="21">
        <f t="shared" si="2"/>
        <v>3.6033579270973037</v>
      </c>
      <c r="G10" s="64">
        <f t="shared" si="3"/>
        <v>443.54216469582815</v>
      </c>
      <c r="H10" s="21">
        <f t="shared" si="1"/>
        <v>7.9027523822445156</v>
      </c>
    </row>
    <row r="11" spans="1:8" x14ac:dyDescent="0.2">
      <c r="A11" s="10"/>
      <c r="B11" s="10" t="s">
        <v>98</v>
      </c>
      <c r="C11" s="64">
        <v>313.16687390314644</v>
      </c>
      <c r="D11" s="21">
        <f t="shared" si="0"/>
        <v>5.744758270623775</v>
      </c>
      <c r="E11" s="64">
        <v>12.1255130952381</v>
      </c>
      <c r="F11" s="21">
        <f t="shared" si="2"/>
        <v>7.524248746059194</v>
      </c>
      <c r="G11" s="64">
        <f t="shared" si="3"/>
        <v>325.29238699838453</v>
      </c>
      <c r="H11" s="21">
        <f t="shared" si="1"/>
        <v>5.7958530008988518</v>
      </c>
    </row>
    <row r="12" spans="1:8" x14ac:dyDescent="0.2">
      <c r="A12" s="10"/>
      <c r="B12" s="10" t="s">
        <v>99</v>
      </c>
      <c r="C12" s="64">
        <v>217.19995042586311</v>
      </c>
      <c r="D12" s="21">
        <f t="shared" si="0"/>
        <v>3.9843333237536096</v>
      </c>
      <c r="E12" s="64">
        <v>9.0978928571428597</v>
      </c>
      <c r="F12" s="21">
        <f t="shared" si="2"/>
        <v>5.6455185347184571</v>
      </c>
      <c r="G12" s="64">
        <f t="shared" si="3"/>
        <v>226.29784328300596</v>
      </c>
      <c r="H12" s="21">
        <f t="shared" si="1"/>
        <v>4.0320311403268771</v>
      </c>
    </row>
    <row r="13" spans="1:8" x14ac:dyDescent="0.2">
      <c r="A13" s="10"/>
      <c r="B13" s="10" t="s">
        <v>100</v>
      </c>
      <c r="C13" s="64">
        <v>460.29342535057287</v>
      </c>
      <c r="D13" s="21">
        <f t="shared" si="0"/>
        <v>8.4436595392086389</v>
      </c>
      <c r="E13" s="64">
        <v>14.820450280112</v>
      </c>
      <c r="F13" s="21">
        <f t="shared" si="2"/>
        <v>9.1965390297552307</v>
      </c>
      <c r="G13" s="64">
        <f t="shared" si="3"/>
        <v>475.1138756306849</v>
      </c>
      <c r="H13" s="21">
        <f t="shared" si="1"/>
        <v>8.4652770612072903</v>
      </c>
    </row>
    <row r="14" spans="1:8" x14ac:dyDescent="0.2">
      <c r="A14" s="10"/>
      <c r="B14" s="10" t="s">
        <v>101</v>
      </c>
      <c r="C14" s="64">
        <v>402.31729900356487</v>
      </c>
      <c r="D14" s="21">
        <f t="shared" si="0"/>
        <v>7.3801408241554327</v>
      </c>
      <c r="E14" s="64">
        <v>10.923257633053201</v>
      </c>
      <c r="F14" s="21">
        <f t="shared" si="2"/>
        <v>6.7782127570881299</v>
      </c>
      <c r="G14" s="64">
        <f t="shared" si="3"/>
        <v>413.24055663661807</v>
      </c>
      <c r="H14" s="21">
        <f t="shared" si="1"/>
        <v>7.3628575890629415</v>
      </c>
    </row>
    <row r="15" spans="1:8" x14ac:dyDescent="0.2">
      <c r="A15" s="10"/>
      <c r="B15" s="10" t="s">
        <v>102</v>
      </c>
      <c r="C15" s="64">
        <v>252.19584436889312</v>
      </c>
      <c r="D15" s="21">
        <f t="shared" si="0"/>
        <v>4.6263008111235262</v>
      </c>
      <c r="E15" s="64">
        <v>8.0057988095238102</v>
      </c>
      <c r="F15" s="21">
        <f t="shared" si="2"/>
        <v>4.9678410456228921</v>
      </c>
      <c r="G15" s="64">
        <f t="shared" si="3"/>
        <v>260.20164317841693</v>
      </c>
      <c r="H15" s="21">
        <f t="shared" si="1"/>
        <v>4.6361074981503627</v>
      </c>
    </row>
    <row r="16" spans="1:8" x14ac:dyDescent="0.2">
      <c r="A16" s="10"/>
      <c r="B16" s="10" t="s">
        <v>103</v>
      </c>
      <c r="C16" s="64">
        <v>337.61880091614029</v>
      </c>
      <c r="D16" s="21">
        <f t="shared" si="0"/>
        <v>6.1933063823376235</v>
      </c>
      <c r="E16" s="64">
        <v>7.8299350140056001</v>
      </c>
      <c r="F16" s="21">
        <f t="shared" si="2"/>
        <v>4.8587122250515993</v>
      </c>
      <c r="G16" s="64">
        <f t="shared" si="3"/>
        <v>345.44873593014592</v>
      </c>
      <c r="H16" s="21">
        <f t="shared" si="1"/>
        <v>6.154986015111982</v>
      </c>
    </row>
    <row r="17" spans="1:8" x14ac:dyDescent="0.2">
      <c r="A17" s="15" t="s">
        <v>2</v>
      </c>
      <c r="B17" s="20"/>
      <c r="C17" s="68">
        <f>SUM(C6:C16)</f>
        <v>5451.3498941208236</v>
      </c>
      <c r="D17" s="22">
        <f t="shared" si="0"/>
        <v>100</v>
      </c>
      <c r="E17" s="68">
        <f>SUM(E6:E16)</f>
        <v>161.15247521008402</v>
      </c>
      <c r="F17" s="22">
        <f>E17/$E$17*100</f>
        <v>100</v>
      </c>
      <c r="G17" s="68">
        <f>SUM(G6:G16)</f>
        <v>5612.5023693309067</v>
      </c>
      <c r="H17" s="22">
        <f t="shared" si="1"/>
        <v>100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zoomScaleNormal="100" workbookViewId="0">
      <selection activeCell="A5" sqref="A5:A13"/>
    </sheetView>
  </sheetViews>
  <sheetFormatPr defaultRowHeight="11.25" x14ac:dyDescent="0.2"/>
  <cols>
    <col min="1" max="1" width="14.83203125" style="3" customWidth="1"/>
    <col min="2" max="2" width="37.83203125" style="2" customWidth="1"/>
    <col min="3" max="8" width="9.83203125" style="2" customWidth="1"/>
    <col min="9" max="16384" width="9.33203125" style="2"/>
  </cols>
  <sheetData>
    <row r="1" spans="1:8" x14ac:dyDescent="0.2">
      <c r="A1" s="1" t="s">
        <v>39</v>
      </c>
    </row>
    <row r="2" spans="1:8" x14ac:dyDescent="0.2">
      <c r="A2" s="3" t="s">
        <v>75</v>
      </c>
    </row>
    <row r="5" spans="1:8" x14ac:dyDescent="0.2">
      <c r="A5" s="74" t="s">
        <v>0</v>
      </c>
      <c r="B5" s="34" t="s">
        <v>1</v>
      </c>
      <c r="C5" s="35" t="s">
        <v>25</v>
      </c>
      <c r="D5" s="36"/>
      <c r="E5" s="35" t="s">
        <v>26</v>
      </c>
      <c r="F5" s="36"/>
      <c r="G5" s="37" t="s">
        <v>2</v>
      </c>
      <c r="H5" s="36"/>
    </row>
    <row r="6" spans="1:8" x14ac:dyDescent="0.2">
      <c r="A6" s="75"/>
      <c r="B6" s="38"/>
      <c r="C6" s="39" t="s">
        <v>3</v>
      </c>
      <c r="D6" s="40" t="s">
        <v>4</v>
      </c>
      <c r="E6" s="39" t="s">
        <v>3</v>
      </c>
      <c r="F6" s="40" t="s">
        <v>4</v>
      </c>
      <c r="G6" s="39" t="s">
        <v>3</v>
      </c>
      <c r="H6" s="40" t="s">
        <v>4</v>
      </c>
    </row>
    <row r="7" spans="1:8" x14ac:dyDescent="0.2">
      <c r="A7" s="41" t="s">
        <v>6</v>
      </c>
      <c r="B7" s="42" t="s">
        <v>14</v>
      </c>
      <c r="C7" s="60">
        <v>108.92758676927087</v>
      </c>
      <c r="D7" s="43">
        <f t="shared" ref="D7:D13" si="0">C7/$C$13*100</f>
        <v>1.3840191463772025</v>
      </c>
      <c r="E7" s="60">
        <v>9.3330133427287443</v>
      </c>
      <c r="F7" s="43">
        <f t="shared" ref="F7:F13" si="1">E7/$E$13*100</f>
        <v>1.2035898590417475</v>
      </c>
      <c r="G7" s="60">
        <f t="shared" ref="G7:G12" si="2">C7+E7</f>
        <v>118.26060011199962</v>
      </c>
      <c r="H7" s="43">
        <f t="shared" ref="H7:H13" si="3">G7/$G$13*100</f>
        <v>1.3678366853641166</v>
      </c>
    </row>
    <row r="8" spans="1:8" x14ac:dyDescent="0.2">
      <c r="A8" s="44"/>
      <c r="B8" s="42" t="s">
        <v>15</v>
      </c>
      <c r="C8" s="60">
        <v>286.41297899374359</v>
      </c>
      <c r="D8" s="43">
        <f t="shared" si="0"/>
        <v>3.6391244720947014</v>
      </c>
      <c r="E8" s="60">
        <v>43.208830760604336</v>
      </c>
      <c r="F8" s="43">
        <f t="shared" si="1"/>
        <v>5.5722314556671684</v>
      </c>
      <c r="G8" s="60">
        <f t="shared" si="2"/>
        <v>329.62180975434791</v>
      </c>
      <c r="H8" s="43">
        <f t="shared" si="3"/>
        <v>3.8125022471652428</v>
      </c>
    </row>
    <row r="9" spans="1:8" x14ac:dyDescent="0.2">
      <c r="A9" s="44"/>
      <c r="B9" s="42" t="s">
        <v>16</v>
      </c>
      <c r="C9" s="60">
        <v>661.14602616269099</v>
      </c>
      <c r="D9" s="43">
        <f t="shared" si="0"/>
        <v>8.4004317537906292</v>
      </c>
      <c r="E9" s="60">
        <v>95.821148469720114</v>
      </c>
      <c r="F9" s="43">
        <f t="shared" si="1"/>
        <v>12.357141080242934</v>
      </c>
      <c r="G9" s="60">
        <f t="shared" si="2"/>
        <v>756.96717463241112</v>
      </c>
      <c r="H9" s="43">
        <f t="shared" si="3"/>
        <v>8.7553037114478283</v>
      </c>
    </row>
    <row r="10" spans="1:8" x14ac:dyDescent="0.2">
      <c r="A10" s="44"/>
      <c r="B10" s="42" t="s">
        <v>17</v>
      </c>
      <c r="C10" s="60">
        <v>893.45166715968503</v>
      </c>
      <c r="D10" s="43">
        <f t="shared" si="0"/>
        <v>11.352075726518116</v>
      </c>
      <c r="E10" s="60">
        <v>84.301398448032941</v>
      </c>
      <c r="F10" s="43">
        <f t="shared" si="1"/>
        <v>10.871548614482586</v>
      </c>
      <c r="G10" s="60">
        <f t="shared" si="2"/>
        <v>977.75306560771799</v>
      </c>
      <c r="H10" s="43">
        <f t="shared" si="3"/>
        <v>11.308977893726766</v>
      </c>
    </row>
    <row r="11" spans="1:8" x14ac:dyDescent="0.2">
      <c r="A11" s="44"/>
      <c r="B11" s="42" t="s">
        <v>6</v>
      </c>
      <c r="C11" s="60">
        <v>5218.5766289260064</v>
      </c>
      <c r="D11" s="43">
        <f t="shared" si="0"/>
        <v>66.306526982636981</v>
      </c>
      <c r="E11" s="60">
        <v>439.89329405855705</v>
      </c>
      <c r="F11" s="43">
        <f t="shared" si="1"/>
        <v>56.728849338015642</v>
      </c>
      <c r="G11" s="60">
        <f t="shared" si="2"/>
        <v>5658.4699229845637</v>
      </c>
      <c r="H11" s="43">
        <f t="shared" si="3"/>
        <v>65.447517908396009</v>
      </c>
    </row>
    <row r="12" spans="1:8" x14ac:dyDescent="0.2">
      <c r="A12" s="45"/>
      <c r="B12" s="42" t="s">
        <v>18</v>
      </c>
      <c r="C12" s="60">
        <v>701.86660594400598</v>
      </c>
      <c r="D12" s="43">
        <f t="shared" si="0"/>
        <v>8.9178219185823764</v>
      </c>
      <c r="E12" s="60">
        <v>102.87368571633002</v>
      </c>
      <c r="F12" s="43">
        <f t="shared" si="1"/>
        <v>13.266639652549925</v>
      </c>
      <c r="G12" s="60">
        <f t="shared" si="2"/>
        <v>804.74029166033597</v>
      </c>
      <c r="H12" s="43">
        <f t="shared" si="3"/>
        <v>9.3078615539000271</v>
      </c>
    </row>
    <row r="13" spans="1:8" x14ac:dyDescent="0.2">
      <c r="A13" s="46" t="s">
        <v>2</v>
      </c>
      <c r="B13" s="47" t="s">
        <v>36</v>
      </c>
      <c r="C13" s="61">
        <f>SUM(C7:C12)</f>
        <v>7870.3814939554022</v>
      </c>
      <c r="D13" s="48">
        <f t="shared" si="0"/>
        <v>100</v>
      </c>
      <c r="E13" s="61">
        <f>SUM(E7:E12)</f>
        <v>775.43137079597318</v>
      </c>
      <c r="F13" s="48">
        <f t="shared" si="1"/>
        <v>100</v>
      </c>
      <c r="G13" s="61">
        <f>SUM(G7:G12)</f>
        <v>8645.8128647513768</v>
      </c>
      <c r="H13" s="48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activeCell="A4" sqref="A4:A14"/>
    </sheetView>
  </sheetViews>
  <sheetFormatPr defaultRowHeight="11.25" x14ac:dyDescent="0.2"/>
  <cols>
    <col min="1" max="1" width="14.83203125" customWidth="1"/>
    <col min="2" max="2" width="37.83203125" customWidth="1"/>
    <col min="3" max="8" width="9.83203125" customWidth="1"/>
  </cols>
  <sheetData>
    <row r="1" spans="1:8" s="2" customFormat="1" x14ac:dyDescent="0.2">
      <c r="A1" s="1" t="s">
        <v>43</v>
      </c>
    </row>
    <row r="2" spans="1:8" s="2" customFormat="1" x14ac:dyDescent="0.2">
      <c r="A2" s="3" t="s">
        <v>74</v>
      </c>
    </row>
    <row r="3" spans="1:8" s="2" customFormat="1" x14ac:dyDescent="0.2">
      <c r="A3" s="3"/>
    </row>
    <row r="4" spans="1:8" s="2" customFormat="1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s="2" customFormat="1" x14ac:dyDescent="0.2">
      <c r="A5" s="29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s="2" customFormat="1" x14ac:dyDescent="0.2">
      <c r="A6" s="49" t="s">
        <v>59</v>
      </c>
      <c r="B6" s="10" t="s">
        <v>52</v>
      </c>
      <c r="C6" s="62">
        <v>372.5092941154021</v>
      </c>
      <c r="D6" s="21">
        <f t="shared" ref="D6:D14" si="0">C6/$C$14*100</f>
        <v>6.5657316092670976</v>
      </c>
      <c r="E6" s="62">
        <v>18.685812541806001</v>
      </c>
      <c r="F6" s="21">
        <f t="shared" ref="F6:F14" si="1">E6/$E$14*100</f>
        <v>4.2254827533794677</v>
      </c>
      <c r="G6" s="62">
        <f t="shared" ref="G6:G13" si="2">C6+E6</f>
        <v>391.1951066572081</v>
      </c>
      <c r="H6" s="21">
        <f t="shared" ref="H6:H14" si="3">G6/$G$14*100</f>
        <v>6.3965132097211148</v>
      </c>
    </row>
    <row r="7" spans="1:8" s="2" customFormat="1" x14ac:dyDescent="0.2">
      <c r="A7" s="19"/>
      <c r="B7" s="10" t="s">
        <v>53</v>
      </c>
      <c r="C7" s="62">
        <v>1331.9377016569224</v>
      </c>
      <c r="D7" s="21">
        <f t="shared" si="0"/>
        <v>23.476314839635133</v>
      </c>
      <c r="E7" s="62">
        <v>57.088828868389299</v>
      </c>
      <c r="F7" s="21">
        <f t="shared" si="1"/>
        <v>12.909680071675167</v>
      </c>
      <c r="G7" s="62">
        <f t="shared" si="2"/>
        <v>1389.0265305253117</v>
      </c>
      <c r="H7" s="21">
        <f t="shared" si="3"/>
        <v>22.7122640338746</v>
      </c>
    </row>
    <row r="8" spans="1:8" s="2" customFormat="1" x14ac:dyDescent="0.2">
      <c r="A8" s="19"/>
      <c r="B8" s="10" t="s">
        <v>54</v>
      </c>
      <c r="C8" s="62">
        <v>344.5979334480416</v>
      </c>
      <c r="D8" s="21">
        <f t="shared" si="0"/>
        <v>6.0737747483610427</v>
      </c>
      <c r="E8" s="62">
        <v>31.801745672237672</v>
      </c>
      <c r="F8" s="21">
        <f t="shared" si="1"/>
        <v>7.1914308015643122</v>
      </c>
      <c r="G8" s="62">
        <f t="shared" si="2"/>
        <v>376.3996791202793</v>
      </c>
      <c r="H8" s="21">
        <f t="shared" si="3"/>
        <v>6.15459007194944</v>
      </c>
    </row>
    <row r="9" spans="1:8" s="2" customFormat="1" x14ac:dyDescent="0.2">
      <c r="A9" s="19"/>
      <c r="B9" s="10" t="s">
        <v>55</v>
      </c>
      <c r="C9" s="62">
        <v>935.46360597743205</v>
      </c>
      <c r="D9" s="21">
        <f t="shared" si="0"/>
        <v>16.488187178444562</v>
      </c>
      <c r="E9" s="62">
        <v>88.240190100912201</v>
      </c>
      <c r="F9" s="21">
        <f t="shared" si="1"/>
        <v>19.954037352784717</v>
      </c>
      <c r="G9" s="62">
        <f t="shared" si="2"/>
        <v>1023.7037960783442</v>
      </c>
      <c r="H9" s="21">
        <f t="shared" si="3"/>
        <v>16.738795406750071</v>
      </c>
    </row>
    <row r="10" spans="1:8" s="2" customFormat="1" x14ac:dyDescent="0.2">
      <c r="A10" s="19"/>
      <c r="B10" s="10" t="s">
        <v>56</v>
      </c>
      <c r="C10" s="62">
        <v>207.7520458596365</v>
      </c>
      <c r="D10" s="21">
        <f t="shared" si="0"/>
        <v>3.6617721918313979</v>
      </c>
      <c r="E10" s="62">
        <v>10.4910400753836</v>
      </c>
      <c r="F10" s="21">
        <f t="shared" si="1"/>
        <v>2.3723725582907789</v>
      </c>
      <c r="G10" s="62">
        <f t="shared" si="2"/>
        <v>218.2430859350201</v>
      </c>
      <c r="H10" s="21">
        <f t="shared" si="3"/>
        <v>3.5685384565326954</v>
      </c>
    </row>
    <row r="11" spans="1:8" s="2" customFormat="1" x14ac:dyDescent="0.2">
      <c r="A11" s="19"/>
      <c r="B11" s="10" t="s">
        <v>57</v>
      </c>
      <c r="C11" s="62">
        <v>861.39892557758185</v>
      </c>
      <c r="D11" s="21">
        <f t="shared" si="0"/>
        <v>15.182746425922259</v>
      </c>
      <c r="E11" s="62">
        <v>70.820678581158802</v>
      </c>
      <c r="F11" s="21">
        <f t="shared" si="1"/>
        <v>16.014907313117796</v>
      </c>
      <c r="G11" s="62">
        <f t="shared" si="2"/>
        <v>932.21960415874059</v>
      </c>
      <c r="H11" s="21">
        <f t="shared" si="3"/>
        <v>15.242918203441441</v>
      </c>
    </row>
    <row r="12" spans="1:8" s="2" customFormat="1" x14ac:dyDescent="0.2">
      <c r="A12" s="19"/>
      <c r="B12" s="10" t="s">
        <v>58</v>
      </c>
      <c r="C12" s="62">
        <v>1147.8806032482289</v>
      </c>
      <c r="D12" s="21">
        <f t="shared" si="0"/>
        <v>20.232182336037617</v>
      </c>
      <c r="E12" s="62">
        <v>106.215114761162</v>
      </c>
      <c r="F12" s="21">
        <f t="shared" si="1"/>
        <v>24.018764748248568</v>
      </c>
      <c r="G12" s="62">
        <f t="shared" si="2"/>
        <v>1254.095718009391</v>
      </c>
      <c r="H12" s="21">
        <f t="shared" si="3"/>
        <v>20.505982027865805</v>
      </c>
    </row>
    <row r="13" spans="1:8" s="2" customFormat="1" x14ac:dyDescent="0.2">
      <c r="A13" s="28"/>
      <c r="B13" s="10" t="s">
        <v>78</v>
      </c>
      <c r="C13" s="62">
        <v>471.99813815646729</v>
      </c>
      <c r="D13" s="21">
        <f t="shared" si="0"/>
        <v>8.3192906705008873</v>
      </c>
      <c r="E13" s="62">
        <v>58.87381361697414</v>
      </c>
      <c r="F13" s="21">
        <f t="shared" si="1"/>
        <v>13.313324400939194</v>
      </c>
      <c r="G13" s="62">
        <f t="shared" si="2"/>
        <v>530.87195177344142</v>
      </c>
      <c r="H13" s="21">
        <f t="shared" si="3"/>
        <v>8.6803985898648239</v>
      </c>
    </row>
    <row r="14" spans="1:8" s="2" customFormat="1" x14ac:dyDescent="0.2">
      <c r="A14" s="15" t="s">
        <v>2</v>
      </c>
      <c r="B14" s="16" t="s">
        <v>36</v>
      </c>
      <c r="C14" s="63">
        <f>SUM(C6:C13)</f>
        <v>5673.5382480397129</v>
      </c>
      <c r="D14" s="22">
        <f t="shared" si="0"/>
        <v>100</v>
      </c>
      <c r="E14" s="63">
        <f>SUM(E6:E13)</f>
        <v>442.21722421802372</v>
      </c>
      <c r="F14" s="22">
        <f t="shared" si="1"/>
        <v>100</v>
      </c>
      <c r="G14" s="63">
        <f>SUM(G6:G13)</f>
        <v>6115.755472257737</v>
      </c>
      <c r="H14" s="22">
        <f t="shared" si="3"/>
        <v>100</v>
      </c>
    </row>
    <row r="15" spans="1:8" s="2" customFormat="1" x14ac:dyDescent="0.2">
      <c r="A15" s="3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workbookViewId="0">
      <selection activeCell="A4" sqref="A4:A25"/>
    </sheetView>
  </sheetViews>
  <sheetFormatPr defaultRowHeight="11.25" x14ac:dyDescent="0.2"/>
  <cols>
    <col min="1" max="1" width="14.83203125" customWidth="1"/>
    <col min="2" max="2" width="37.83203125" customWidth="1"/>
    <col min="3" max="8" width="9.83203125" customWidth="1"/>
  </cols>
  <sheetData>
    <row r="1" spans="1:8" s="2" customFormat="1" x14ac:dyDescent="0.2">
      <c r="A1" s="1" t="s">
        <v>40</v>
      </c>
    </row>
    <row r="2" spans="1:8" s="2" customFormat="1" x14ac:dyDescent="0.2">
      <c r="A2" s="3" t="s">
        <v>73</v>
      </c>
    </row>
    <row r="3" spans="1:8" s="2" customFormat="1" x14ac:dyDescent="0.2">
      <c r="A3" s="3"/>
    </row>
    <row r="4" spans="1:8" s="2" customFormat="1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s="2" customFormat="1" x14ac:dyDescent="0.2">
      <c r="A5" s="29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s="2" customFormat="1" x14ac:dyDescent="0.2">
      <c r="A6" s="49" t="s">
        <v>60</v>
      </c>
      <c r="B6" s="10" t="s">
        <v>61</v>
      </c>
      <c r="C6" s="62">
        <v>102.59084256917387</v>
      </c>
      <c r="D6" s="21">
        <f>C6/$C$25*100</f>
        <v>10.721735603236082</v>
      </c>
      <c r="E6" s="62">
        <v>52.957243241160903</v>
      </c>
      <c r="F6" s="21">
        <f>E6/$E$25*100</f>
        <v>10.349636377931828</v>
      </c>
      <c r="G6" s="62">
        <f t="shared" ref="G6:G24" si="0">C6+E6</f>
        <v>155.54808581033478</v>
      </c>
      <c r="H6" s="21">
        <f>G6/$G$25*100</f>
        <v>10.592084620166862</v>
      </c>
    </row>
    <row r="7" spans="1:8" s="2" customFormat="1" x14ac:dyDescent="0.2">
      <c r="A7" s="19"/>
      <c r="B7" s="10" t="s">
        <v>62</v>
      </c>
      <c r="C7" s="62">
        <v>9.5954514584038488</v>
      </c>
      <c r="D7" s="21">
        <f>C7/$C$25*100</f>
        <v>1.0028175123069427</v>
      </c>
      <c r="E7" s="62">
        <v>14.0952914030768</v>
      </c>
      <c r="F7" s="21">
        <f t="shared" ref="F7:F24" si="1">E7/$E$25*100</f>
        <v>2.7546966521370511</v>
      </c>
      <c r="G7" s="62">
        <f t="shared" si="0"/>
        <v>23.690742861480651</v>
      </c>
      <c r="H7" s="21">
        <f>G7/$G$25*100</f>
        <v>1.6132268796248006</v>
      </c>
    </row>
    <row r="8" spans="1:8" s="2" customFormat="1" x14ac:dyDescent="0.2">
      <c r="A8" s="19"/>
      <c r="B8" s="10" t="s">
        <v>63</v>
      </c>
      <c r="C8" s="62">
        <v>105.60808751914995</v>
      </c>
      <c r="D8" s="21">
        <f>C8/$C$25*100</f>
        <v>11.037066892011003</v>
      </c>
      <c r="E8" s="62">
        <v>56.654406768025822</v>
      </c>
      <c r="F8" s="21">
        <f t="shared" si="1"/>
        <v>11.072187171570253</v>
      </c>
      <c r="G8" s="62">
        <f t="shared" si="0"/>
        <v>162.26249428717577</v>
      </c>
      <c r="H8" s="21">
        <f>G8/$G$25*100</f>
        <v>11.04930389349038</v>
      </c>
    </row>
    <row r="9" spans="1:8" s="2" customFormat="1" x14ac:dyDescent="0.2">
      <c r="A9" s="19"/>
      <c r="B9" s="10" t="s">
        <v>64</v>
      </c>
      <c r="C9" s="62">
        <v>329.34567298043908</v>
      </c>
      <c r="D9" s="21">
        <f t="shared" ref="D9:D21" si="2">C9/$C$25*100</f>
        <v>34.419809208460002</v>
      </c>
      <c r="E9" s="62">
        <v>64.835879077277127</v>
      </c>
      <c r="F9" s="21">
        <f t="shared" si="1"/>
        <v>12.671123563543457</v>
      </c>
      <c r="G9" s="62">
        <f t="shared" si="0"/>
        <v>394.1815520577162</v>
      </c>
      <c r="H9" s="21">
        <f t="shared" ref="H9:H20" si="3">G9/$G$25*100</f>
        <v>26.841888367530359</v>
      </c>
    </row>
    <row r="10" spans="1:8" s="2" customFormat="1" x14ac:dyDescent="0.2">
      <c r="A10" s="19"/>
      <c r="B10" s="10" t="s">
        <v>65</v>
      </c>
      <c r="C10" s="62">
        <v>49.907036663936161</v>
      </c>
      <c r="D10" s="21">
        <f t="shared" si="2"/>
        <v>5.2157681762964172</v>
      </c>
      <c r="E10" s="62">
        <v>42.386362506717759</v>
      </c>
      <c r="F10" s="21">
        <f t="shared" si="1"/>
        <v>8.2837287683201399</v>
      </c>
      <c r="G10" s="62">
        <f t="shared" si="0"/>
        <v>92.293399170653913</v>
      </c>
      <c r="H10" s="21">
        <f t="shared" si="3"/>
        <v>6.2847413955990516</v>
      </c>
    </row>
    <row r="11" spans="1:8" s="2" customFormat="1" x14ac:dyDescent="0.2">
      <c r="A11" s="19"/>
      <c r="B11" s="10" t="s">
        <v>66</v>
      </c>
      <c r="C11" s="62">
        <v>29.853479384053198</v>
      </c>
      <c r="D11" s="21">
        <f t="shared" si="2"/>
        <v>3.119977424658118</v>
      </c>
      <c r="E11" s="62">
        <v>28.359429375806901</v>
      </c>
      <c r="F11" s="21">
        <f t="shared" si="1"/>
        <v>5.5423916344857949</v>
      </c>
      <c r="G11" s="62">
        <f t="shared" si="0"/>
        <v>58.212908759860099</v>
      </c>
      <c r="H11" s="21">
        <f t="shared" si="3"/>
        <v>3.9640221373236835</v>
      </c>
    </row>
    <row r="12" spans="1:8" s="2" customFormat="1" x14ac:dyDescent="0.2">
      <c r="A12" s="19"/>
      <c r="B12" s="10" t="s">
        <v>67</v>
      </c>
      <c r="C12" s="62">
        <v>43.273120919075616</v>
      </c>
      <c r="D12" s="21">
        <f t="shared" si="2"/>
        <v>4.5224597985766328</v>
      </c>
      <c r="E12" s="62">
        <v>37.786685343020899</v>
      </c>
      <c r="F12" s="21">
        <f t="shared" si="1"/>
        <v>7.3847962864431667</v>
      </c>
      <c r="G12" s="62">
        <f t="shared" si="0"/>
        <v>81.059806262096515</v>
      </c>
      <c r="H12" s="21">
        <f t="shared" si="3"/>
        <v>5.5197871625972281</v>
      </c>
    </row>
    <row r="13" spans="1:8" s="2" customFormat="1" x14ac:dyDescent="0.2">
      <c r="A13" s="19"/>
      <c r="B13" s="10" t="s">
        <v>79</v>
      </c>
      <c r="C13" s="62">
        <v>0.70571854493996067</v>
      </c>
      <c r="D13" s="21">
        <f t="shared" si="2"/>
        <v>7.3754415693046485E-2</v>
      </c>
      <c r="E13" s="62">
        <v>0</v>
      </c>
      <c r="F13" s="21">
        <f t="shared" si="1"/>
        <v>0</v>
      </c>
      <c r="G13" s="62">
        <f t="shared" si="0"/>
        <v>0.70571854493996067</v>
      </c>
      <c r="H13" s="21">
        <f t="shared" si="3"/>
        <v>4.8056075438560268E-2</v>
      </c>
    </row>
    <row r="14" spans="1:8" s="2" customFormat="1" x14ac:dyDescent="0.2">
      <c r="A14" s="19"/>
      <c r="B14" s="10" t="s">
        <v>80</v>
      </c>
      <c r="C14" s="62">
        <v>19.124583450726497</v>
      </c>
      <c r="D14" s="21">
        <f t="shared" si="2"/>
        <v>1.9987039987750927</v>
      </c>
      <c r="E14" s="62">
        <v>21.133381724247993</v>
      </c>
      <c r="F14" s="21">
        <f t="shared" si="1"/>
        <v>4.1301775337126099</v>
      </c>
      <c r="G14" s="62">
        <f t="shared" si="0"/>
        <v>40.257965174974487</v>
      </c>
      <c r="H14" s="21">
        <f t="shared" si="3"/>
        <v>2.741375900240933</v>
      </c>
    </row>
    <row r="15" spans="1:8" x14ac:dyDescent="0.2">
      <c r="A15" s="19"/>
      <c r="B15" s="10" t="s">
        <v>81</v>
      </c>
      <c r="C15" s="62">
        <v>54.463048575734476</v>
      </c>
      <c r="D15" s="21">
        <f t="shared" si="2"/>
        <v>5.6919154999774628</v>
      </c>
      <c r="E15" s="62">
        <v>39.902172100155518</v>
      </c>
      <c r="F15" s="21">
        <f t="shared" si="1"/>
        <v>7.7982339459332666</v>
      </c>
      <c r="G15" s="62">
        <f t="shared" si="0"/>
        <v>94.365220675889987</v>
      </c>
      <c r="H15" s="21">
        <f t="shared" si="3"/>
        <v>6.4258225833682152</v>
      </c>
    </row>
    <row r="16" spans="1:8" x14ac:dyDescent="0.2">
      <c r="A16" s="19"/>
      <c r="B16" s="10" t="s">
        <v>82</v>
      </c>
      <c r="C16" s="62">
        <v>10.20930659032158</v>
      </c>
      <c r="D16" s="21">
        <f t="shared" si="2"/>
        <v>1.0669713125710718</v>
      </c>
      <c r="E16" s="62">
        <v>9.0125296958760703</v>
      </c>
      <c r="F16" s="21">
        <f t="shared" si="1"/>
        <v>1.7613531122241455</v>
      </c>
      <c r="G16" s="62">
        <f t="shared" si="0"/>
        <v>19.22183628619765</v>
      </c>
      <c r="H16" s="21">
        <f t="shared" si="3"/>
        <v>1.3089156027715778</v>
      </c>
    </row>
    <row r="17" spans="1:8" x14ac:dyDescent="0.2">
      <c r="A17" s="19"/>
      <c r="B17" s="10" t="s">
        <v>83</v>
      </c>
      <c r="C17" s="62">
        <v>76.489572011323162</v>
      </c>
      <c r="D17" s="21">
        <f t="shared" si="2"/>
        <v>7.9939003031106282</v>
      </c>
      <c r="E17" s="62">
        <v>59.303438143070764</v>
      </c>
      <c r="F17" s="21">
        <f t="shared" si="1"/>
        <v>11.589897494228033</v>
      </c>
      <c r="G17" s="62">
        <f t="shared" si="0"/>
        <v>135.79301015439393</v>
      </c>
      <c r="H17" s="21">
        <f t="shared" si="3"/>
        <v>9.246857953214068</v>
      </c>
    </row>
    <row r="18" spans="1:8" x14ac:dyDescent="0.2">
      <c r="A18" s="19"/>
      <c r="B18" s="10" t="s">
        <v>84</v>
      </c>
      <c r="C18" s="62">
        <v>38.07202362673587</v>
      </c>
      <c r="D18" s="21">
        <f t="shared" si="2"/>
        <v>3.9788948115011697</v>
      </c>
      <c r="E18" s="62">
        <v>17.921709526019999</v>
      </c>
      <c r="F18" s="21">
        <f t="shared" si="1"/>
        <v>3.5025081653241639</v>
      </c>
      <c r="G18" s="62">
        <f t="shared" si="0"/>
        <v>55.993733152755865</v>
      </c>
      <c r="H18" s="21">
        <f t="shared" si="3"/>
        <v>3.812906836257751</v>
      </c>
    </row>
    <row r="19" spans="1:8" x14ac:dyDescent="0.2">
      <c r="A19" s="19"/>
      <c r="B19" s="10" t="s">
        <v>85</v>
      </c>
      <c r="C19" s="62">
        <v>15.161622496824075</v>
      </c>
      <c r="D19" s="21">
        <f t="shared" si="2"/>
        <v>1.5845362378948717</v>
      </c>
      <c r="E19" s="62">
        <v>5.1987136463536503</v>
      </c>
      <c r="F19" s="21">
        <f t="shared" si="1"/>
        <v>1.0160044703938194</v>
      </c>
      <c r="G19" s="62">
        <f t="shared" si="0"/>
        <v>20.360336143177726</v>
      </c>
      <c r="H19" s="21">
        <f t="shared" si="3"/>
        <v>1.3864420265932436</v>
      </c>
    </row>
    <row r="20" spans="1:8" x14ac:dyDescent="0.2">
      <c r="A20" s="19"/>
      <c r="B20" s="10" t="s">
        <v>86</v>
      </c>
      <c r="C20" s="62">
        <v>10.749316934596459</v>
      </c>
      <c r="D20" s="21">
        <f t="shared" si="2"/>
        <v>1.1234076180865846</v>
      </c>
      <c r="E20" s="62">
        <v>8.3655251142466298</v>
      </c>
      <c r="F20" s="21">
        <f t="shared" si="1"/>
        <v>1.6349065348555569</v>
      </c>
      <c r="G20" s="62">
        <f t="shared" si="0"/>
        <v>19.114842048843087</v>
      </c>
      <c r="H20" s="21">
        <f t="shared" si="3"/>
        <v>1.3016298042352228</v>
      </c>
    </row>
    <row r="21" spans="1:8" x14ac:dyDescent="0.2">
      <c r="A21" s="19"/>
      <c r="B21" s="10" t="s">
        <v>87</v>
      </c>
      <c r="C21" s="62">
        <v>45.724858846613984</v>
      </c>
      <c r="D21" s="21">
        <f t="shared" si="2"/>
        <v>4.7786901322905599</v>
      </c>
      <c r="E21" s="62">
        <v>32.966460201584198</v>
      </c>
      <c r="F21" s="21">
        <f t="shared" si="1"/>
        <v>6.4427612706389485</v>
      </c>
      <c r="G21" s="62">
        <f t="shared" si="0"/>
        <v>78.691319048198181</v>
      </c>
      <c r="H21" s="21">
        <f>G21/$G$25*100</f>
        <v>5.358504451461946</v>
      </c>
    </row>
    <row r="22" spans="1:8" x14ac:dyDescent="0.2">
      <c r="A22" s="19"/>
      <c r="B22" s="10" t="s">
        <v>88</v>
      </c>
      <c r="C22" s="62">
        <v>0.1356569687207842</v>
      </c>
      <c r="D22" s="21">
        <f>C22/$C$25*100</f>
        <v>1.4177465697096749E-2</v>
      </c>
      <c r="E22" s="62">
        <v>1.3147368421052601</v>
      </c>
      <c r="F22" s="21">
        <f t="shared" si="1"/>
        <v>0.25694404420741762</v>
      </c>
      <c r="G22" s="62">
        <f t="shared" si="0"/>
        <v>1.4503938108260443</v>
      </c>
      <c r="H22" s="21">
        <f>G22/$G$25*100</f>
        <v>9.8764918236075361E-2</v>
      </c>
    </row>
    <row r="23" spans="1:8" x14ac:dyDescent="0.2">
      <c r="A23" s="19"/>
      <c r="B23" s="10" t="s">
        <v>89</v>
      </c>
      <c r="C23" s="62">
        <v>15.695615338784753</v>
      </c>
      <c r="D23" s="21">
        <f>C23/$C$25*100</f>
        <v>1.6403436561998983</v>
      </c>
      <c r="E23" s="62">
        <v>18.968561540400501</v>
      </c>
      <c r="F23" s="21">
        <f t="shared" si="1"/>
        <v>3.7070984541540501</v>
      </c>
      <c r="G23" s="62">
        <f t="shared" si="0"/>
        <v>34.664176879185256</v>
      </c>
      <c r="H23" s="21">
        <f>G23/$G$25*100</f>
        <v>2.3604655298713229</v>
      </c>
    </row>
    <row r="24" spans="1:8" x14ac:dyDescent="0.2">
      <c r="A24" s="28"/>
      <c r="B24" s="10" t="s">
        <v>90</v>
      </c>
      <c r="C24" s="62">
        <v>0.144196531791908</v>
      </c>
      <c r="D24" s="21">
        <f>C24/$C$25*100</f>
        <v>1.5069932657332625E-2</v>
      </c>
      <c r="E24" s="62">
        <v>0.51963636363636401</v>
      </c>
      <c r="F24" s="21">
        <f t="shared" si="1"/>
        <v>0.10155451989628964</v>
      </c>
      <c r="G24" s="62">
        <f t="shared" si="0"/>
        <v>0.66383289542827195</v>
      </c>
      <c r="H24" s="21">
        <f>G24/$G$25*100</f>
        <v>4.5203861978733939E-2</v>
      </c>
    </row>
    <row r="25" spans="1:8" x14ac:dyDescent="0.2">
      <c r="A25" s="15" t="s">
        <v>2</v>
      </c>
      <c r="B25" s="16" t="s">
        <v>36</v>
      </c>
      <c r="C25" s="63">
        <f>SUM(C6:C24)</f>
        <v>956.8492114113451</v>
      </c>
      <c r="D25" s="22">
        <f>C25/$C$25*100</f>
        <v>100</v>
      </c>
      <c r="E25" s="63">
        <f>SUM(E6:E24)</f>
        <v>511.6821626127832</v>
      </c>
      <c r="F25" s="22">
        <f t="shared" ref="F25" si="4">E25/$E$25*100</f>
        <v>100</v>
      </c>
      <c r="G25" s="63">
        <f>SUM(G6:G24)</f>
        <v>1468.5313740241281</v>
      </c>
      <c r="H25" s="22">
        <f>G25/$G$25*100</f>
        <v>100</v>
      </c>
    </row>
    <row r="26" spans="1:8" x14ac:dyDescent="0.2">
      <c r="A26" s="3"/>
      <c r="B26" s="2"/>
      <c r="C26" s="2"/>
      <c r="D26" s="2"/>
      <c r="E26" s="2"/>
      <c r="F26" s="2"/>
      <c r="G26" s="2"/>
      <c r="H26" s="2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"/>
  <sheetViews>
    <sheetView workbookViewId="0">
      <selection activeCell="A4" sqref="A4:A12"/>
    </sheetView>
  </sheetViews>
  <sheetFormatPr defaultRowHeight="11.25" x14ac:dyDescent="0.2"/>
  <cols>
    <col min="1" max="1" width="14.83203125" style="3" customWidth="1"/>
    <col min="2" max="2" width="37.83203125" style="2" customWidth="1"/>
    <col min="3" max="8" width="9.83203125" style="2" customWidth="1"/>
    <col min="9" max="16384" width="9.33203125" style="2"/>
  </cols>
  <sheetData>
    <row r="1" spans="1:8" x14ac:dyDescent="0.2">
      <c r="A1" s="1" t="s">
        <v>44</v>
      </c>
    </row>
    <row r="2" spans="1:8" x14ac:dyDescent="0.2">
      <c r="A2" s="3" t="s">
        <v>72</v>
      </c>
    </row>
    <row r="4" spans="1:8" x14ac:dyDescent="0.2">
      <c r="A4" s="23" t="s">
        <v>0</v>
      </c>
      <c r="B4" s="4" t="s">
        <v>1</v>
      </c>
      <c r="C4" s="12" t="s">
        <v>25</v>
      </c>
      <c r="D4" s="6"/>
      <c r="E4" s="12" t="s">
        <v>26</v>
      </c>
      <c r="F4" s="6"/>
      <c r="G4" s="9" t="s">
        <v>2</v>
      </c>
      <c r="H4" s="6"/>
    </row>
    <row r="5" spans="1:8" x14ac:dyDescent="0.2">
      <c r="A5" s="29"/>
      <c r="B5" s="5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7" t="s">
        <v>33</v>
      </c>
      <c r="B6" s="14" t="s">
        <v>27</v>
      </c>
      <c r="C6" s="64">
        <v>620.70612379010561</v>
      </c>
      <c r="D6" s="21">
        <f t="shared" ref="D6:D12" si="0">C6/$C$12*100</f>
        <v>23.004601029569834</v>
      </c>
      <c r="E6" s="64">
        <v>82.281306410561541</v>
      </c>
      <c r="F6" s="21">
        <f t="shared" ref="F6:F11" si="1">E6/$E$12*100</f>
        <v>27.459640643185608</v>
      </c>
      <c r="G6" s="64">
        <f t="shared" ref="G6:G12" si="2">C6+E6</f>
        <v>702.98743020066718</v>
      </c>
      <c r="H6" s="21">
        <f>G6/$G$12*100</f>
        <v>23.449899627429911</v>
      </c>
    </row>
    <row r="7" spans="1:8" x14ac:dyDescent="0.2">
      <c r="A7" s="19"/>
      <c r="B7" s="14" t="s">
        <v>28</v>
      </c>
      <c r="C7" s="64">
        <v>688.73441824052964</v>
      </c>
      <c r="D7" s="21">
        <f t="shared" si="0"/>
        <v>25.525864655902776</v>
      </c>
      <c r="E7" s="64">
        <v>75.759321776611102</v>
      </c>
      <c r="F7" s="21">
        <f t="shared" si="1"/>
        <v>25.283066617549217</v>
      </c>
      <c r="G7" s="64">
        <f t="shared" si="2"/>
        <v>764.49374001714068</v>
      </c>
      <c r="H7" s="21">
        <f t="shared" ref="H7:H12" si="3">G7/$G$12*100</f>
        <v>25.501596044303543</v>
      </c>
    </row>
    <row r="8" spans="1:8" x14ac:dyDescent="0.2">
      <c r="A8" s="19"/>
      <c r="B8" s="14" t="s">
        <v>29</v>
      </c>
      <c r="C8" s="64">
        <v>252.05279099100781</v>
      </c>
      <c r="D8" s="21">
        <f t="shared" si="0"/>
        <v>9.3415767508980352</v>
      </c>
      <c r="E8" s="64">
        <v>24.009811309241002</v>
      </c>
      <c r="F8" s="21">
        <f t="shared" si="1"/>
        <v>8.0127652224275376</v>
      </c>
      <c r="G8" s="64">
        <f t="shared" si="2"/>
        <v>276.06260230024884</v>
      </c>
      <c r="H8" s="21">
        <f t="shared" si="3"/>
        <v>9.2087568521389382</v>
      </c>
    </row>
    <row r="9" spans="1:8" x14ac:dyDescent="0.2">
      <c r="A9" s="19"/>
      <c r="B9" s="14" t="s">
        <v>30</v>
      </c>
      <c r="C9" s="64">
        <v>114.0340786778202</v>
      </c>
      <c r="D9" s="21">
        <f t="shared" si="0"/>
        <v>4.2263293098183015</v>
      </c>
      <c r="E9" s="64">
        <v>26.546150456762302</v>
      </c>
      <c r="F9" s="21">
        <f t="shared" si="1"/>
        <v>8.8592146114620185</v>
      </c>
      <c r="G9" s="64">
        <f t="shared" si="2"/>
        <v>140.58022913458251</v>
      </c>
      <c r="H9" s="21">
        <f t="shared" si="3"/>
        <v>4.6894042783468386</v>
      </c>
    </row>
    <row r="10" spans="1:8" x14ac:dyDescent="0.2">
      <c r="A10" s="19"/>
      <c r="B10" s="14" t="s">
        <v>31</v>
      </c>
      <c r="C10" s="64">
        <v>1007.2548265115609</v>
      </c>
      <c r="D10" s="21">
        <f t="shared" si="0"/>
        <v>37.330863239304172</v>
      </c>
      <c r="E10" s="64">
        <v>89.135439612239779</v>
      </c>
      <c r="F10" s="21">
        <f t="shared" si="1"/>
        <v>29.747062207683918</v>
      </c>
      <c r="G10" s="64">
        <f t="shared" si="2"/>
        <v>1096.3902661238005</v>
      </c>
      <c r="H10" s="21">
        <f t="shared" si="3"/>
        <v>36.572832725835973</v>
      </c>
    </row>
    <row r="11" spans="1:8" x14ac:dyDescent="0.2">
      <c r="A11" s="28"/>
      <c r="B11" s="14" t="s">
        <v>32</v>
      </c>
      <c r="C11" s="64">
        <v>15.400281852059731</v>
      </c>
      <c r="D11" s="21">
        <f t="shared" si="0"/>
        <v>0.57076501450686401</v>
      </c>
      <c r="E11" s="64">
        <v>1.9124831932773101</v>
      </c>
      <c r="F11" s="21">
        <f t="shared" si="1"/>
        <v>0.63825069769171905</v>
      </c>
      <c r="G11" s="64">
        <f t="shared" si="2"/>
        <v>17.312765045337041</v>
      </c>
      <c r="H11" s="21">
        <f t="shared" si="3"/>
        <v>0.57751047194477334</v>
      </c>
    </row>
    <row r="12" spans="1:8" x14ac:dyDescent="0.2">
      <c r="A12" s="15" t="s">
        <v>2</v>
      </c>
      <c r="B12" s="20" t="s">
        <v>36</v>
      </c>
      <c r="C12" s="65">
        <f>SUM(C6:C11)</f>
        <v>2698.1825200630842</v>
      </c>
      <c r="D12" s="55">
        <f t="shared" si="0"/>
        <v>100</v>
      </c>
      <c r="E12" s="65">
        <f>SUM(E6:E11)</f>
        <v>299.644512758693</v>
      </c>
      <c r="F12" s="55">
        <v>18.607616097739605</v>
      </c>
      <c r="G12" s="65">
        <f t="shared" si="2"/>
        <v>2997.8270328217773</v>
      </c>
      <c r="H12" s="59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workbookViewId="0">
      <selection activeCell="A4" sqref="A4:A16"/>
    </sheetView>
  </sheetViews>
  <sheetFormatPr defaultRowHeight="11.25" x14ac:dyDescent="0.2"/>
  <cols>
    <col min="1" max="1" width="14.83203125" style="3" customWidth="1"/>
    <col min="2" max="2" width="37.83203125" style="2" customWidth="1"/>
    <col min="3" max="8" width="9.83203125" style="2" customWidth="1"/>
    <col min="9" max="10" width="8.83203125" style="2" customWidth="1"/>
    <col min="11" max="16384" width="9.33203125" style="2"/>
  </cols>
  <sheetData>
    <row r="1" spans="1:8" x14ac:dyDescent="0.2">
      <c r="A1" s="1" t="s">
        <v>46</v>
      </c>
    </row>
    <row r="2" spans="1:8" x14ac:dyDescent="0.2">
      <c r="A2" s="3" t="s">
        <v>71</v>
      </c>
    </row>
    <row r="4" spans="1:8" x14ac:dyDescent="0.2">
      <c r="A4" s="30" t="s">
        <v>0</v>
      </c>
      <c r="B4" s="30" t="s">
        <v>1</v>
      </c>
      <c r="C4" s="12" t="s">
        <v>25</v>
      </c>
      <c r="D4" s="31"/>
      <c r="E4" s="12" t="s">
        <v>26</v>
      </c>
      <c r="F4" s="31"/>
      <c r="G4" s="9" t="s">
        <v>2</v>
      </c>
      <c r="H4" s="9"/>
    </row>
    <row r="5" spans="1:8" x14ac:dyDescent="0.2">
      <c r="A5" s="24"/>
      <c r="B5" s="18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29" t="s">
        <v>35</v>
      </c>
      <c r="B6" s="29" t="s">
        <v>41</v>
      </c>
      <c r="C6" s="66">
        <v>943.69267112896182</v>
      </c>
      <c r="D6" s="21">
        <f>C6/$C$16*100</f>
        <v>3.2735121499204247</v>
      </c>
      <c r="E6" s="69">
        <v>84.867921336830904</v>
      </c>
      <c r="F6" s="21">
        <f>E6/$E$16*100</f>
        <v>5.9341519975634895</v>
      </c>
      <c r="G6" s="69">
        <f>C6+E6</f>
        <v>1028.5605924657928</v>
      </c>
      <c r="H6" s="32">
        <f>G6/$G$16*100</f>
        <v>3.1041245902684813</v>
      </c>
    </row>
    <row r="7" spans="1:8" x14ac:dyDescent="0.2">
      <c r="A7" s="29"/>
      <c r="B7" s="29" t="s">
        <v>8</v>
      </c>
      <c r="C7" s="67">
        <v>447.72737387810611</v>
      </c>
      <c r="D7" s="21">
        <f t="shared" ref="D7:D16" si="0">C7/$C$16*100</f>
        <v>1.5530914280478241</v>
      </c>
      <c r="E7" s="69">
        <v>47.182682781508497</v>
      </c>
      <c r="F7" s="21">
        <f t="shared" ref="F7:F16" si="1">E7/$E$16*100</f>
        <v>3.299117108890278</v>
      </c>
      <c r="G7" s="69">
        <f t="shared" ref="G7:G15" si="2">C7+E7</f>
        <v>494.91005665961461</v>
      </c>
      <c r="H7" s="32">
        <f t="shared" ref="H7:H16" si="3">G7/$G$16*100</f>
        <v>1.493604254432263</v>
      </c>
    </row>
    <row r="8" spans="1:8" x14ac:dyDescent="0.2">
      <c r="A8" s="29"/>
      <c r="B8" s="29" t="s">
        <v>9</v>
      </c>
      <c r="C8" s="67">
        <v>2724.4738292492307</v>
      </c>
      <c r="D8" s="21">
        <f t="shared" si="0"/>
        <v>9.4507443525210935</v>
      </c>
      <c r="E8" s="69">
        <v>116.52546163734027</v>
      </c>
      <c r="F8" s="21">
        <f t="shared" si="1"/>
        <v>8.14771694711159</v>
      </c>
      <c r="G8" s="69">
        <f t="shared" si="2"/>
        <v>2840.9992908865711</v>
      </c>
      <c r="H8" s="32">
        <f t="shared" si="3"/>
        <v>8.5739389826658314</v>
      </c>
    </row>
    <row r="9" spans="1:8" x14ac:dyDescent="0.2">
      <c r="A9" s="29"/>
      <c r="B9" s="29" t="s">
        <v>5</v>
      </c>
      <c r="C9" s="67">
        <v>16930.609796131634</v>
      </c>
      <c r="D9" s="21">
        <f t="shared" si="0"/>
        <v>58.729455646715323</v>
      </c>
      <c r="E9" s="69">
        <v>418.0608244929461</v>
      </c>
      <c r="F9" s="21">
        <f t="shared" si="1"/>
        <v>29.231733706799584</v>
      </c>
      <c r="G9" s="69">
        <f t="shared" si="2"/>
        <v>17348.67062062458</v>
      </c>
      <c r="H9" s="32">
        <f t="shared" si="3"/>
        <v>52.357085694725484</v>
      </c>
    </row>
    <row r="10" spans="1:8" x14ac:dyDescent="0.2">
      <c r="A10" s="29"/>
      <c r="B10" s="29" t="s">
        <v>10</v>
      </c>
      <c r="C10" s="67">
        <v>2046.1992484084024</v>
      </c>
      <c r="D10" s="21">
        <f t="shared" si="0"/>
        <v>7.0979231965526051</v>
      </c>
      <c r="E10" s="69">
        <v>202.42103976974113</v>
      </c>
      <c r="F10" s="21">
        <f t="shared" si="1"/>
        <v>14.153724971430323</v>
      </c>
      <c r="G10" s="69">
        <f t="shared" si="2"/>
        <v>2248.6202881781437</v>
      </c>
      <c r="H10" s="32">
        <f t="shared" si="3"/>
        <v>6.786180203518259</v>
      </c>
    </row>
    <row r="11" spans="1:8" x14ac:dyDescent="0.2">
      <c r="A11" s="29"/>
      <c r="B11" s="29" t="s">
        <v>7</v>
      </c>
      <c r="C11" s="67">
        <v>109.41569921154806</v>
      </c>
      <c r="D11" s="21">
        <f t="shared" si="0"/>
        <v>0.37954477312253543</v>
      </c>
      <c r="E11" s="69">
        <v>11.205869970436099</v>
      </c>
      <c r="F11" s="21">
        <f t="shared" si="1"/>
        <v>0.78353911138673826</v>
      </c>
      <c r="G11" s="69">
        <f t="shared" si="2"/>
        <v>120.62156918198416</v>
      </c>
      <c r="H11" s="32">
        <f t="shared" si="3"/>
        <v>0.36402753688720602</v>
      </c>
    </row>
    <row r="12" spans="1:8" x14ac:dyDescent="0.2">
      <c r="A12" s="29"/>
      <c r="B12" s="29" t="s">
        <v>11</v>
      </c>
      <c r="C12" s="67">
        <v>2498.3930639615678</v>
      </c>
      <c r="D12" s="21">
        <f t="shared" si="0"/>
        <v>8.6665079642622977</v>
      </c>
      <c r="E12" s="69">
        <v>271.11131939554764</v>
      </c>
      <c r="F12" s="21">
        <f t="shared" si="1"/>
        <v>18.956700626234966</v>
      </c>
      <c r="G12" s="69">
        <f t="shared" si="2"/>
        <v>2769.5043833571153</v>
      </c>
      <c r="H12" s="32">
        <f t="shared" si="3"/>
        <v>8.3581723062378348</v>
      </c>
    </row>
    <row r="13" spans="1:8" x14ac:dyDescent="0.2">
      <c r="A13" s="29"/>
      <c r="B13" s="29" t="s">
        <v>12</v>
      </c>
      <c r="C13" s="67">
        <v>595.3827476166548</v>
      </c>
      <c r="D13" s="21">
        <f t="shared" si="0"/>
        <v>2.0652832408293467</v>
      </c>
      <c r="E13" s="69">
        <v>22.913293561572999</v>
      </c>
      <c r="F13" s="21">
        <f t="shared" si="1"/>
        <v>1.6021479566998478</v>
      </c>
      <c r="G13" s="69">
        <f t="shared" si="2"/>
        <v>618.29604117822782</v>
      </c>
      <c r="H13" s="32">
        <f t="shared" si="3"/>
        <v>1.8659746052353452</v>
      </c>
    </row>
    <row r="14" spans="1:8" x14ac:dyDescent="0.2">
      <c r="A14" s="29"/>
      <c r="B14" s="29" t="s">
        <v>13</v>
      </c>
      <c r="C14" s="67">
        <v>2532.2457424887652</v>
      </c>
      <c r="D14" s="21">
        <f t="shared" si="0"/>
        <v>8.7839372480285469</v>
      </c>
      <c r="E14" s="69">
        <v>136.58858971377194</v>
      </c>
      <c r="F14" s="21">
        <f t="shared" si="1"/>
        <v>9.5505750550603299</v>
      </c>
      <c r="G14" s="69">
        <f t="shared" si="2"/>
        <v>2668.8343322025371</v>
      </c>
      <c r="H14" s="32">
        <f t="shared" si="3"/>
        <v>8.0543570681453787</v>
      </c>
    </row>
    <row r="15" spans="1:8" x14ac:dyDescent="0.2">
      <c r="A15" s="29"/>
      <c r="B15" s="57" t="s">
        <v>19</v>
      </c>
      <c r="C15" s="67">
        <v>2876.9859533314543</v>
      </c>
      <c r="D15" s="21">
        <f t="shared" si="0"/>
        <v>9.9797834205007838</v>
      </c>
      <c r="E15" s="69">
        <v>119.28389264054157</v>
      </c>
      <c r="F15" s="21">
        <f t="shared" si="1"/>
        <v>8.3405925188228558</v>
      </c>
      <c r="G15" s="69">
        <f t="shared" si="2"/>
        <v>2996.2698459719959</v>
      </c>
      <c r="H15" s="32">
        <f t="shared" si="3"/>
        <v>9.0425347578839386</v>
      </c>
    </row>
    <row r="16" spans="1:8" x14ac:dyDescent="0.2">
      <c r="A16" s="15" t="s">
        <v>2</v>
      </c>
      <c r="B16" s="16"/>
      <c r="C16" s="68">
        <f>SUM(C6:C14)</f>
        <v>28828.140172074873</v>
      </c>
      <c r="D16" s="58">
        <f t="shared" si="0"/>
        <v>100</v>
      </c>
      <c r="E16" s="68">
        <f>SUM(E6:E15)</f>
        <v>1430.1608953002371</v>
      </c>
      <c r="F16" s="58">
        <f t="shared" si="1"/>
        <v>100</v>
      </c>
      <c r="G16" s="68">
        <f>SUM(G6:G15)</f>
        <v>33135.287020706557</v>
      </c>
      <c r="H16" s="22">
        <f t="shared" si="3"/>
        <v>100</v>
      </c>
    </row>
    <row r="17" spans="1:8" x14ac:dyDescent="0.2">
      <c r="A17" s="50"/>
      <c r="B17" s="51"/>
      <c r="C17" s="51"/>
      <c r="D17" s="51"/>
      <c r="E17" s="51"/>
      <c r="F17" s="51"/>
      <c r="G17" s="51"/>
      <c r="H17" s="51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"/>
  <sheetViews>
    <sheetView workbookViewId="0">
      <selection activeCell="A4" sqref="A4:A16"/>
    </sheetView>
  </sheetViews>
  <sheetFormatPr defaultRowHeight="11.25" x14ac:dyDescent="0.2"/>
  <cols>
    <col min="1" max="1" width="14.83203125" style="3" customWidth="1"/>
    <col min="2" max="2" width="37.83203125" style="2" customWidth="1"/>
    <col min="3" max="8" width="9.83203125" style="2" customWidth="1"/>
    <col min="9" max="16384" width="9.33203125" style="2"/>
  </cols>
  <sheetData>
    <row r="1" spans="1:8" x14ac:dyDescent="0.2">
      <c r="A1" s="1" t="s">
        <v>45</v>
      </c>
    </row>
    <row r="2" spans="1:8" x14ac:dyDescent="0.2">
      <c r="A2" s="3" t="s">
        <v>70</v>
      </c>
    </row>
    <row r="4" spans="1:8" x14ac:dyDescent="0.2">
      <c r="A4" s="27" t="s">
        <v>0</v>
      </c>
      <c r="B4" s="27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7"/>
      <c r="B5" s="18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0" t="s">
        <v>35</v>
      </c>
      <c r="B6" s="29" t="s">
        <v>41</v>
      </c>
      <c r="C6" s="66">
        <v>2481.0333531736592</v>
      </c>
      <c r="D6" s="21">
        <f>C6/$C$16*100</f>
        <v>6.1623181935978071</v>
      </c>
      <c r="E6" s="69">
        <v>0</v>
      </c>
      <c r="F6" s="21">
        <f>E6/$E$16*100</f>
        <v>0</v>
      </c>
      <c r="G6" s="69">
        <f>C6+E6</f>
        <v>2481.0333531736592</v>
      </c>
      <c r="H6" s="32">
        <f>G6/$G$16*100</f>
        <v>6.1589096141936288</v>
      </c>
    </row>
    <row r="7" spans="1:8" x14ac:dyDescent="0.2">
      <c r="A7" s="10"/>
      <c r="B7" s="29" t="s">
        <v>8</v>
      </c>
      <c r="C7" s="67">
        <v>1209.4093233646395</v>
      </c>
      <c r="D7" s="21">
        <f t="shared" ref="D7:D16" si="0">C7/$C$16*100</f>
        <v>3.0038955612359626</v>
      </c>
      <c r="E7" s="69">
        <v>0</v>
      </c>
      <c r="F7" s="21">
        <f t="shared" ref="F7:F16" si="1">E7/$E$16*100</f>
        <v>0</v>
      </c>
      <c r="G7" s="69">
        <f t="shared" ref="G7:G15" si="2">C7+E7</f>
        <v>1209.4093233646395</v>
      </c>
      <c r="H7" s="32">
        <f t="shared" ref="H7:H16" si="3">G7/$G$16*100</f>
        <v>3.0022340085181933</v>
      </c>
    </row>
    <row r="8" spans="1:8" x14ac:dyDescent="0.2">
      <c r="A8" s="10"/>
      <c r="B8" s="29" t="s">
        <v>9</v>
      </c>
      <c r="C8" s="67">
        <v>487.20975330649213</v>
      </c>
      <c r="D8" s="21">
        <f t="shared" si="0"/>
        <v>1.210117358179968</v>
      </c>
      <c r="E8" s="69">
        <v>1.2424999999999999</v>
      </c>
      <c r="F8" s="21">
        <f t="shared" si="1"/>
        <v>5.5761998366409067</v>
      </c>
      <c r="G8" s="69">
        <f t="shared" si="2"/>
        <v>488.45225330649214</v>
      </c>
      <c r="H8" s="32">
        <f t="shared" si="3"/>
        <v>1.2125323809596238</v>
      </c>
    </row>
    <row r="9" spans="1:8" x14ac:dyDescent="0.2">
      <c r="A9" s="10"/>
      <c r="B9" s="29" t="s">
        <v>5</v>
      </c>
      <c r="C9" s="67">
        <v>28473.542009132805</v>
      </c>
      <c r="D9" s="21">
        <f t="shared" si="0"/>
        <v>70.72175218225253</v>
      </c>
      <c r="E9" s="69">
        <v>2.9308000000000001</v>
      </c>
      <c r="F9" s="21">
        <f t="shared" si="1"/>
        <v>13.153099783683839</v>
      </c>
      <c r="G9" s="69">
        <f t="shared" si="2"/>
        <v>28476.472809132803</v>
      </c>
      <c r="H9" s="32">
        <f t="shared" si="3"/>
        <v>70.689909080885911</v>
      </c>
    </row>
    <row r="10" spans="1:8" x14ac:dyDescent="0.2">
      <c r="A10" s="10"/>
      <c r="B10" s="29" t="s">
        <v>10</v>
      </c>
      <c r="C10" s="67">
        <v>1981.129687627943</v>
      </c>
      <c r="D10" s="21">
        <f t="shared" si="0"/>
        <v>4.9206720668748272</v>
      </c>
      <c r="E10" s="69">
        <v>3.9838</v>
      </c>
      <c r="F10" s="21">
        <f t="shared" si="1"/>
        <v>17.878844997352147</v>
      </c>
      <c r="G10" s="69">
        <f t="shared" si="2"/>
        <v>1985.113487627943</v>
      </c>
      <c r="H10" s="32">
        <f t="shared" si="3"/>
        <v>4.927839655431435</v>
      </c>
    </row>
    <row r="11" spans="1:8" x14ac:dyDescent="0.2">
      <c r="A11" s="10"/>
      <c r="B11" s="29" t="s">
        <v>7</v>
      </c>
      <c r="C11" s="67">
        <v>62.795227951212198</v>
      </c>
      <c r="D11" s="21">
        <f t="shared" si="0"/>
        <v>0.15596895349265827</v>
      </c>
      <c r="E11" s="69">
        <v>0</v>
      </c>
      <c r="F11" s="21">
        <f t="shared" si="1"/>
        <v>0</v>
      </c>
      <c r="G11" s="69">
        <f t="shared" si="2"/>
        <v>62.795227951212198</v>
      </c>
      <c r="H11" s="32">
        <f t="shared" si="3"/>
        <v>0.15588268197180127</v>
      </c>
    </row>
    <row r="12" spans="1:8" x14ac:dyDescent="0.2">
      <c r="A12" s="10"/>
      <c r="B12" s="29" t="s">
        <v>11</v>
      </c>
      <c r="C12" s="67">
        <v>1018.7992942155854</v>
      </c>
      <c r="D12" s="21">
        <f t="shared" si="0"/>
        <v>2.5304639368666595</v>
      </c>
      <c r="E12" s="69">
        <v>2.9209999999999998</v>
      </c>
      <c r="F12" s="21">
        <f t="shared" si="1"/>
        <v>13.109118489197655</v>
      </c>
      <c r="G12" s="69">
        <f t="shared" si="2"/>
        <v>1021.7202942155855</v>
      </c>
      <c r="H12" s="32">
        <f t="shared" si="3"/>
        <v>2.5363153361125561</v>
      </c>
    </row>
    <row r="13" spans="1:8" x14ac:dyDescent="0.2">
      <c r="A13" s="10"/>
      <c r="B13" s="29" t="s">
        <v>12</v>
      </c>
      <c r="C13" s="67">
        <v>1473.6418534837019</v>
      </c>
      <c r="D13" s="21">
        <f t="shared" si="0"/>
        <v>3.6601886036532396</v>
      </c>
      <c r="E13" s="69">
        <v>1.2806</v>
      </c>
      <c r="F13" s="21">
        <f t="shared" si="1"/>
        <v>5.7471883386739187</v>
      </c>
      <c r="G13" s="69">
        <f t="shared" si="2"/>
        <v>1474.9224534837019</v>
      </c>
      <c r="H13" s="32">
        <f t="shared" si="3"/>
        <v>3.6613429913511526</v>
      </c>
    </row>
    <row r="14" spans="1:8" x14ac:dyDescent="0.2">
      <c r="A14" s="10"/>
      <c r="B14" s="29" t="s">
        <v>13</v>
      </c>
      <c r="C14" s="67">
        <v>2183.3275551673123</v>
      </c>
      <c r="D14" s="21">
        <f t="shared" si="0"/>
        <v>5.4228852258598454</v>
      </c>
      <c r="E14" s="69">
        <v>9.2289999999999992</v>
      </c>
      <c r="F14" s="21">
        <f t="shared" si="1"/>
        <v>41.418710899282836</v>
      </c>
      <c r="G14" s="69">
        <f t="shared" si="2"/>
        <v>2192.5565551673121</v>
      </c>
      <c r="H14" s="32">
        <f t="shared" si="3"/>
        <v>5.4427956923713428</v>
      </c>
    </row>
    <row r="15" spans="1:8" x14ac:dyDescent="0.2">
      <c r="A15" s="10"/>
      <c r="B15" s="29" t="s">
        <v>19</v>
      </c>
      <c r="C15" s="67">
        <v>890.47585188061043</v>
      </c>
      <c r="D15" s="21">
        <f t="shared" si="0"/>
        <v>2.2117379179865075</v>
      </c>
      <c r="E15" s="69">
        <v>0.69450000000000001</v>
      </c>
      <c r="F15" s="21">
        <f t="shared" si="1"/>
        <v>3.1168376551687</v>
      </c>
      <c r="G15" s="69">
        <f t="shared" si="2"/>
        <v>891.17035188061038</v>
      </c>
      <c r="H15" s="32">
        <f t="shared" si="3"/>
        <v>2.2122385582043544</v>
      </c>
    </row>
    <row r="16" spans="1:8" x14ac:dyDescent="0.2">
      <c r="A16" s="52" t="s">
        <v>2</v>
      </c>
      <c r="B16" s="56"/>
      <c r="C16" s="68">
        <f>SUM(C6:C15)</f>
        <v>40261.36390930396</v>
      </c>
      <c r="D16" s="22">
        <f t="shared" si="0"/>
        <v>100</v>
      </c>
      <c r="E16" s="68">
        <f>SUM(E6:E15)</f>
        <v>22.2822</v>
      </c>
      <c r="F16" s="22">
        <f t="shared" si="1"/>
        <v>100</v>
      </c>
      <c r="G16" s="68">
        <f>SUM(G6:G15)</f>
        <v>40283.646109303962</v>
      </c>
      <c r="H16" s="22">
        <f t="shared" si="3"/>
        <v>100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workbookViewId="0">
      <selection activeCell="A4" sqref="A4:A16"/>
    </sheetView>
  </sheetViews>
  <sheetFormatPr defaultRowHeight="11.25" x14ac:dyDescent="0.2"/>
  <cols>
    <col min="1" max="1" width="14.83203125" style="3" customWidth="1"/>
    <col min="2" max="2" width="37.83203125" style="2" customWidth="1"/>
    <col min="3" max="8" width="9.83203125" style="2" customWidth="1"/>
    <col min="9" max="10" width="8.83203125" style="2" customWidth="1"/>
    <col min="11" max="16384" width="9.33203125" style="2"/>
  </cols>
  <sheetData>
    <row r="1" spans="1:8" x14ac:dyDescent="0.2">
      <c r="A1" s="1" t="s">
        <v>37</v>
      </c>
    </row>
    <row r="2" spans="1:8" x14ac:dyDescent="0.2">
      <c r="A2" s="3" t="s">
        <v>69</v>
      </c>
    </row>
    <row r="4" spans="1:8" x14ac:dyDescent="0.2">
      <c r="A4" s="27" t="s">
        <v>0</v>
      </c>
      <c r="B4" s="27" t="s">
        <v>1</v>
      </c>
      <c r="C4" s="12" t="s">
        <v>25</v>
      </c>
      <c r="D4" s="9"/>
      <c r="E4" s="12" t="s">
        <v>26</v>
      </c>
      <c r="F4" s="9"/>
      <c r="G4" s="9" t="s">
        <v>2</v>
      </c>
      <c r="H4" s="9"/>
    </row>
    <row r="5" spans="1:8" x14ac:dyDescent="0.2">
      <c r="A5" s="17"/>
      <c r="B5" s="18"/>
      <c r="C5" s="8" t="s">
        <v>3</v>
      </c>
      <c r="D5" s="7" t="s">
        <v>4</v>
      </c>
      <c r="E5" s="8" t="s">
        <v>3</v>
      </c>
      <c r="F5" s="7" t="s">
        <v>4</v>
      </c>
      <c r="G5" s="8" t="s">
        <v>3</v>
      </c>
      <c r="H5" s="7" t="s">
        <v>4</v>
      </c>
    </row>
    <row r="6" spans="1:8" x14ac:dyDescent="0.2">
      <c r="A6" s="10" t="s">
        <v>35</v>
      </c>
      <c r="B6" s="29" t="s">
        <v>41</v>
      </c>
      <c r="C6" s="66">
        <v>31.88087574662903</v>
      </c>
      <c r="D6" s="21">
        <f>C6/$C$16*100</f>
        <v>0.71058887591218378</v>
      </c>
      <c r="E6" s="69">
        <v>0</v>
      </c>
      <c r="F6" s="72" t="s">
        <v>91</v>
      </c>
      <c r="G6" s="69">
        <f>C6+E6</f>
        <v>31.88087574662903</v>
      </c>
      <c r="H6" s="32">
        <f>G6/$G$16*100</f>
        <v>0.71058887591218378</v>
      </c>
    </row>
    <row r="7" spans="1:8" x14ac:dyDescent="0.2">
      <c r="A7" s="10"/>
      <c r="B7" s="29" t="s">
        <v>8</v>
      </c>
      <c r="C7" s="67">
        <v>27.619429206664201</v>
      </c>
      <c r="D7" s="21">
        <f t="shared" ref="D7:D16" si="0">C7/$C$16*100</f>
        <v>0.61560602378919416</v>
      </c>
      <c r="E7" s="69">
        <v>0</v>
      </c>
      <c r="F7" s="72" t="s">
        <v>91</v>
      </c>
      <c r="G7" s="69">
        <f t="shared" ref="G7:G15" si="1">C7+E7</f>
        <v>27.619429206664201</v>
      </c>
      <c r="H7" s="32">
        <f t="shared" ref="H7:H16" si="2">G7/$G$16*100</f>
        <v>0.61560602378919416</v>
      </c>
    </row>
    <row r="8" spans="1:8" x14ac:dyDescent="0.2">
      <c r="A8" s="10"/>
      <c r="B8" s="29" t="s">
        <v>9</v>
      </c>
      <c r="C8" s="67">
        <v>20.980112175070211</v>
      </c>
      <c r="D8" s="21">
        <f t="shared" si="0"/>
        <v>0.46762311190811645</v>
      </c>
      <c r="E8" s="69">
        <v>0</v>
      </c>
      <c r="F8" s="72" t="s">
        <v>91</v>
      </c>
      <c r="G8" s="69">
        <f t="shared" si="1"/>
        <v>20.980112175070211</v>
      </c>
      <c r="H8" s="32">
        <f t="shared" si="2"/>
        <v>0.46762311190811645</v>
      </c>
    </row>
    <row r="9" spans="1:8" x14ac:dyDescent="0.2">
      <c r="A9" s="10"/>
      <c r="B9" s="29" t="s">
        <v>5</v>
      </c>
      <c r="C9" s="67">
        <v>4119.6808348746763</v>
      </c>
      <c r="D9" s="21">
        <f t="shared" si="0"/>
        <v>91.823053947321256</v>
      </c>
      <c r="E9" s="69">
        <v>0</v>
      </c>
      <c r="F9" s="72" t="s">
        <v>91</v>
      </c>
      <c r="G9" s="69">
        <f t="shared" si="1"/>
        <v>4119.6808348746763</v>
      </c>
      <c r="H9" s="32">
        <f t="shared" si="2"/>
        <v>91.823053947321256</v>
      </c>
    </row>
    <row r="10" spans="1:8" x14ac:dyDescent="0.2">
      <c r="A10" s="10"/>
      <c r="B10" s="29" t="s">
        <v>10</v>
      </c>
      <c r="C10" s="67">
        <v>30.260693215818311</v>
      </c>
      <c r="D10" s="21">
        <f t="shared" si="0"/>
        <v>0.67447682891287641</v>
      </c>
      <c r="E10" s="69">
        <v>0</v>
      </c>
      <c r="F10" s="72" t="s">
        <v>91</v>
      </c>
      <c r="G10" s="69">
        <f t="shared" si="1"/>
        <v>30.260693215818311</v>
      </c>
      <c r="H10" s="32">
        <f t="shared" si="2"/>
        <v>0.67447682891287641</v>
      </c>
    </row>
    <row r="11" spans="1:8" x14ac:dyDescent="0.2">
      <c r="A11" s="10"/>
      <c r="B11" s="29" t="s">
        <v>7</v>
      </c>
      <c r="C11" s="67">
        <v>0</v>
      </c>
      <c r="D11" s="21">
        <f t="shared" si="0"/>
        <v>0</v>
      </c>
      <c r="E11" s="69">
        <v>0</v>
      </c>
      <c r="F11" s="72" t="s">
        <v>91</v>
      </c>
      <c r="G11" s="69">
        <f t="shared" si="1"/>
        <v>0</v>
      </c>
      <c r="H11" s="32">
        <f t="shared" si="2"/>
        <v>0</v>
      </c>
    </row>
    <row r="12" spans="1:8" x14ac:dyDescent="0.2">
      <c r="A12" s="10"/>
      <c r="B12" s="29" t="s">
        <v>11</v>
      </c>
      <c r="C12" s="67">
        <v>169.27078129776666</v>
      </c>
      <c r="D12" s="21">
        <f t="shared" si="0"/>
        <v>3.772855399678765</v>
      </c>
      <c r="E12" s="69">
        <v>0</v>
      </c>
      <c r="F12" s="72" t="s">
        <v>91</v>
      </c>
      <c r="G12" s="69">
        <f t="shared" si="1"/>
        <v>169.27078129776666</v>
      </c>
      <c r="H12" s="32">
        <f t="shared" si="2"/>
        <v>3.772855399678765</v>
      </c>
    </row>
    <row r="13" spans="1:8" x14ac:dyDescent="0.2">
      <c r="A13" s="10"/>
      <c r="B13" s="29" t="s">
        <v>12</v>
      </c>
      <c r="C13" s="67">
        <v>19.31718474340888</v>
      </c>
      <c r="D13" s="21">
        <f t="shared" si="0"/>
        <v>0.43055832912802905</v>
      </c>
      <c r="E13" s="69">
        <v>0</v>
      </c>
      <c r="F13" s="72" t="s">
        <v>91</v>
      </c>
      <c r="G13" s="69">
        <f t="shared" si="1"/>
        <v>19.31718474340888</v>
      </c>
      <c r="H13" s="32">
        <f t="shared" si="2"/>
        <v>0.43055832912802905</v>
      </c>
    </row>
    <row r="14" spans="1:8" x14ac:dyDescent="0.2">
      <c r="A14" s="10"/>
      <c r="B14" s="29" t="s">
        <v>13</v>
      </c>
      <c r="C14" s="67">
        <v>48.643627141903615</v>
      </c>
      <c r="D14" s="21">
        <f t="shared" si="0"/>
        <v>1.0842117577247397</v>
      </c>
      <c r="E14" s="69">
        <v>0</v>
      </c>
      <c r="F14" s="72" t="s">
        <v>91</v>
      </c>
      <c r="G14" s="69">
        <f t="shared" si="1"/>
        <v>48.643627141903615</v>
      </c>
      <c r="H14" s="32">
        <f t="shared" si="2"/>
        <v>1.0842117577247397</v>
      </c>
    </row>
    <row r="15" spans="1:8" x14ac:dyDescent="0.2">
      <c r="A15" s="10"/>
      <c r="B15" s="29" t="s">
        <v>19</v>
      </c>
      <c r="C15" s="67">
        <v>18.889500384521618</v>
      </c>
      <c r="D15" s="21">
        <f t="shared" si="0"/>
        <v>0.42102572562484408</v>
      </c>
      <c r="E15" s="69">
        <v>0</v>
      </c>
      <c r="F15" s="72" t="s">
        <v>91</v>
      </c>
      <c r="G15" s="69">
        <f t="shared" si="1"/>
        <v>18.889500384521618</v>
      </c>
      <c r="H15" s="32">
        <f t="shared" si="2"/>
        <v>0.42102572562484408</v>
      </c>
    </row>
    <row r="16" spans="1:8" x14ac:dyDescent="0.2">
      <c r="A16" s="52" t="s">
        <v>2</v>
      </c>
      <c r="B16" s="56"/>
      <c r="C16" s="68">
        <f>SUM(C6:C15)</f>
        <v>4486.543038786459</v>
      </c>
      <c r="D16" s="22">
        <f t="shared" si="0"/>
        <v>100</v>
      </c>
      <c r="E16" s="68">
        <f>SUM(E6:E15)</f>
        <v>0</v>
      </c>
      <c r="F16" s="73" t="s">
        <v>91</v>
      </c>
      <c r="G16" s="68">
        <f>SUM(G6:G15)</f>
        <v>4486.543038786459</v>
      </c>
      <c r="H16" s="22">
        <f t="shared" si="2"/>
        <v>100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Belfast City</vt:lpstr>
      <vt:lpstr>Belfast International</vt:lpstr>
      <vt:lpstr>Birmingham</vt:lpstr>
      <vt:lpstr>Bristol</vt:lpstr>
      <vt:lpstr>Cardiff</vt:lpstr>
      <vt:lpstr>East Midlands</vt:lpstr>
      <vt:lpstr>Gatwick</vt:lpstr>
      <vt:lpstr>Heathrow</vt:lpstr>
      <vt:lpstr>London City</vt:lpstr>
      <vt:lpstr>Luton</vt:lpstr>
      <vt:lpstr>Manchester</vt:lpstr>
      <vt:lpstr>Southend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2020-07-24T16:19:24Z</cp:lastPrinted>
  <dcterms:created xsi:type="dcterms:W3CDTF">2001-07-09T11:17:22Z</dcterms:created>
  <dcterms:modified xsi:type="dcterms:W3CDTF">2020-07-24T16:20:00Z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2019-02-14T10:04:27.0316092Z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