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usiness Intelligence\Passenger Surveys\2019Survey\Report2019\Final\Working\"/>
    </mc:Choice>
  </mc:AlternateContent>
  <xr:revisionPtr revIDLastSave="0" documentId="8_{7D56204D-15BC-4AEE-A5B8-9577CC89199F}" xr6:coauthVersionLast="31" xr6:coauthVersionMax="31" xr10:uidLastSave="{00000000-0000-0000-0000-000000000000}"/>
  <bookViews>
    <workbookView xWindow="21225" yWindow="22050" windowWidth="12120" windowHeight="8985" tabRatio="601" xr2:uid="{00000000-000D-0000-FFFF-FFFF00000000}"/>
  </bookViews>
  <sheets>
    <sheet name="ALL" sheetId="1" r:id="rId1"/>
  </sheets>
  <calcPr calcId="179017"/>
</workbook>
</file>

<file path=xl/calcChain.xml><?xml version="1.0" encoding="utf-8"?>
<calcChain xmlns="http://schemas.openxmlformats.org/spreadsheetml/2006/main">
  <c r="R46" i="1" l="1"/>
  <c r="B73" i="1"/>
  <c r="D73" i="1"/>
  <c r="F73" i="1"/>
  <c r="H73" i="1"/>
  <c r="J73" i="1"/>
  <c r="B100" i="1" s="1"/>
  <c r="L73" i="1"/>
  <c r="N73" i="1"/>
  <c r="F100" i="1" s="1"/>
  <c r="P73" i="1"/>
  <c r="H100" i="1" s="1"/>
  <c r="P62" i="1"/>
  <c r="P63" i="1"/>
  <c r="P64" i="1"/>
  <c r="H91" i="1" s="1"/>
  <c r="P65" i="1"/>
  <c r="H92" i="1" s="1"/>
  <c r="P66" i="1"/>
  <c r="P67" i="1"/>
  <c r="P68" i="1"/>
  <c r="P69" i="1"/>
  <c r="P70" i="1"/>
  <c r="P71" i="1"/>
  <c r="P72" i="1"/>
  <c r="N62" i="1"/>
  <c r="F89" i="1" s="1"/>
  <c r="N63" i="1"/>
  <c r="N64" i="1"/>
  <c r="N65" i="1"/>
  <c r="F92" i="1" s="1"/>
  <c r="N66" i="1"/>
  <c r="N67" i="1"/>
  <c r="N68" i="1"/>
  <c r="N69" i="1"/>
  <c r="N70" i="1"/>
  <c r="F97" i="1" s="1"/>
  <c r="N71" i="1"/>
  <c r="N72" i="1"/>
  <c r="L62" i="1"/>
  <c r="L63" i="1"/>
  <c r="L64" i="1"/>
  <c r="L65" i="1"/>
  <c r="L66" i="1"/>
  <c r="D93" i="1" s="1"/>
  <c r="L67" i="1"/>
  <c r="L68" i="1"/>
  <c r="L69" i="1"/>
  <c r="D96" i="1" s="1"/>
  <c r="L70" i="1"/>
  <c r="L71" i="1"/>
  <c r="L72" i="1"/>
  <c r="J62" i="1"/>
  <c r="J63" i="1"/>
  <c r="J64" i="1"/>
  <c r="J65" i="1"/>
  <c r="J66" i="1"/>
  <c r="J67" i="1"/>
  <c r="J68" i="1"/>
  <c r="J69" i="1"/>
  <c r="J70" i="1"/>
  <c r="J71" i="1"/>
  <c r="J72" i="1"/>
  <c r="B99" i="1" s="1"/>
  <c r="H62" i="1"/>
  <c r="H89" i="1" s="1"/>
  <c r="H63" i="1"/>
  <c r="H64" i="1"/>
  <c r="H65" i="1"/>
  <c r="H66" i="1"/>
  <c r="H67" i="1"/>
  <c r="H94" i="1" s="1"/>
  <c r="H68" i="1"/>
  <c r="H69" i="1"/>
  <c r="H96" i="1" s="1"/>
  <c r="H70" i="1"/>
  <c r="H71" i="1"/>
  <c r="H72" i="1"/>
  <c r="F62" i="1"/>
  <c r="F63" i="1"/>
  <c r="F64" i="1"/>
  <c r="F65" i="1"/>
  <c r="F66" i="1"/>
  <c r="F93" i="1" s="1"/>
  <c r="F67" i="1"/>
  <c r="F94" i="1" s="1"/>
  <c r="F68" i="1"/>
  <c r="F95" i="1" s="1"/>
  <c r="F69" i="1"/>
  <c r="F96" i="1" s="1"/>
  <c r="F70" i="1"/>
  <c r="F71" i="1"/>
  <c r="F72" i="1"/>
  <c r="D62" i="1"/>
  <c r="D89" i="1"/>
  <c r="D63" i="1"/>
  <c r="D64" i="1"/>
  <c r="D65" i="1"/>
  <c r="D92" i="1" s="1"/>
  <c r="D66" i="1"/>
  <c r="D67" i="1"/>
  <c r="D68" i="1"/>
  <c r="D69" i="1"/>
  <c r="D70" i="1"/>
  <c r="D71" i="1"/>
  <c r="D72" i="1"/>
  <c r="B62" i="1"/>
  <c r="B89" i="1" s="1"/>
  <c r="B63" i="1"/>
  <c r="B90" i="1" s="1"/>
  <c r="B64" i="1"/>
  <c r="B65" i="1"/>
  <c r="B92" i="1" s="1"/>
  <c r="B66" i="1"/>
  <c r="B67" i="1"/>
  <c r="B68" i="1"/>
  <c r="B69" i="1"/>
  <c r="B70" i="1"/>
  <c r="B71" i="1"/>
  <c r="B72" i="1"/>
  <c r="R36" i="1"/>
  <c r="G36" i="1" s="1"/>
  <c r="R37" i="1"/>
  <c r="Q37" i="1" s="1"/>
  <c r="R38" i="1"/>
  <c r="I38" i="1" s="1"/>
  <c r="R39" i="1"/>
  <c r="M39" i="1" s="1"/>
  <c r="R40" i="1"/>
  <c r="S40" i="1" s="1"/>
  <c r="R41" i="1"/>
  <c r="E41" i="1" s="1"/>
  <c r="R42" i="1"/>
  <c r="I42" i="1" s="1"/>
  <c r="R43" i="1"/>
  <c r="R44" i="1"/>
  <c r="M44" i="1" s="1"/>
  <c r="R45" i="1"/>
  <c r="O45" i="1" s="1"/>
  <c r="R47" i="1"/>
  <c r="O47" i="1" s="1"/>
  <c r="R13" i="1"/>
  <c r="O13" i="1" s="1"/>
  <c r="P49" i="1"/>
  <c r="N49" i="1"/>
  <c r="N75" i="1" s="1"/>
  <c r="L49" i="1"/>
  <c r="L75" i="1" s="1"/>
  <c r="J49" i="1"/>
  <c r="J75" i="1" s="1"/>
  <c r="H49" i="1"/>
  <c r="H75" i="1" s="1"/>
  <c r="F49" i="1"/>
  <c r="F75" i="1" s="1"/>
  <c r="D49" i="1"/>
  <c r="B49" i="1"/>
  <c r="B75" i="1" s="1"/>
  <c r="R10" i="1"/>
  <c r="Q10" i="1" s="1"/>
  <c r="R11" i="1"/>
  <c r="S11" i="1" s="1"/>
  <c r="R12" i="1"/>
  <c r="Q12" i="1" s="1"/>
  <c r="R14" i="1"/>
  <c r="C14" i="1" s="1"/>
  <c r="R15" i="1"/>
  <c r="S15" i="1" s="1"/>
  <c r="R16" i="1"/>
  <c r="C16" i="1" s="1"/>
  <c r="R17" i="1"/>
  <c r="I17" i="1" s="1"/>
  <c r="R18" i="1"/>
  <c r="E18" i="1" s="1"/>
  <c r="R19" i="1"/>
  <c r="Q19" i="1" s="1"/>
  <c r="R20" i="1"/>
  <c r="R21" i="1"/>
  <c r="I21" i="1" s="1"/>
  <c r="R9" i="1"/>
  <c r="K9" i="1" s="1"/>
  <c r="P23" i="1"/>
  <c r="P75" i="1"/>
  <c r="N23" i="1"/>
  <c r="L23" i="1"/>
  <c r="J23" i="1"/>
  <c r="H23" i="1"/>
  <c r="F23" i="1"/>
  <c r="D23" i="1"/>
  <c r="B23" i="1"/>
  <c r="R35" i="1"/>
  <c r="M35" i="1" s="1"/>
  <c r="B61" i="1"/>
  <c r="D61" i="1"/>
  <c r="F61" i="1"/>
  <c r="H61" i="1"/>
  <c r="J61" i="1"/>
  <c r="L61" i="1"/>
  <c r="N61" i="1"/>
  <c r="F88" i="1" s="1"/>
  <c r="P61" i="1"/>
  <c r="B95" i="1"/>
  <c r="H93" i="1"/>
  <c r="B98" i="1"/>
  <c r="B93" i="1"/>
  <c r="D88" i="1"/>
  <c r="R72" i="1" l="1"/>
  <c r="Q40" i="1"/>
  <c r="C36" i="1"/>
  <c r="D90" i="1"/>
  <c r="D91" i="1"/>
  <c r="K41" i="1"/>
  <c r="S41" i="1"/>
  <c r="D94" i="1"/>
  <c r="D95" i="1"/>
  <c r="J95" i="1" s="1"/>
  <c r="C95" i="1" s="1"/>
  <c r="D98" i="1"/>
  <c r="D100" i="1"/>
  <c r="B88" i="1"/>
  <c r="C35" i="1"/>
  <c r="H99" i="1"/>
  <c r="D99" i="1"/>
  <c r="K40" i="1"/>
  <c r="Q36" i="1"/>
  <c r="I36" i="1"/>
  <c r="K36" i="1"/>
  <c r="M36" i="1"/>
  <c r="S35" i="1"/>
  <c r="B96" i="1"/>
  <c r="S42" i="1"/>
  <c r="M42" i="1"/>
  <c r="K42" i="1"/>
  <c r="G42" i="1"/>
  <c r="E42" i="1"/>
  <c r="Q42" i="1"/>
  <c r="O42" i="1"/>
  <c r="E47" i="1"/>
  <c r="M47" i="1"/>
  <c r="C47" i="1"/>
  <c r="K47" i="1"/>
  <c r="S47" i="1"/>
  <c r="I47" i="1"/>
  <c r="Q47" i="1"/>
  <c r="G47" i="1"/>
  <c r="C45" i="1"/>
  <c r="E45" i="1"/>
  <c r="Q45" i="1"/>
  <c r="S45" i="1"/>
  <c r="D97" i="1"/>
  <c r="I45" i="1"/>
  <c r="K45" i="1"/>
  <c r="M45" i="1"/>
  <c r="G44" i="1"/>
  <c r="O44" i="1"/>
  <c r="I44" i="1"/>
  <c r="Q44" i="1"/>
  <c r="C44" i="1"/>
  <c r="K44" i="1"/>
  <c r="S44" i="1"/>
  <c r="E44" i="1"/>
  <c r="G45" i="1"/>
  <c r="H90" i="1"/>
  <c r="I37" i="1"/>
  <c r="C38" i="1"/>
  <c r="K35" i="1"/>
  <c r="I35" i="1"/>
  <c r="Q41" i="1"/>
  <c r="G35" i="1"/>
  <c r="Q35" i="1"/>
  <c r="O41" i="1"/>
  <c r="S39" i="1"/>
  <c r="E39" i="1"/>
  <c r="C39" i="1"/>
  <c r="E35" i="1"/>
  <c r="K37" i="1"/>
  <c r="E37" i="1"/>
  <c r="O37" i="1"/>
  <c r="G39" i="1"/>
  <c r="I41" i="1"/>
  <c r="K39" i="1"/>
  <c r="S38" i="1"/>
  <c r="G37" i="1"/>
  <c r="C42" i="1"/>
  <c r="S36" i="1"/>
  <c r="S37" i="1"/>
  <c r="C37" i="1"/>
  <c r="O39" i="1"/>
  <c r="O35" i="1"/>
  <c r="M37" i="1"/>
  <c r="D75" i="1"/>
  <c r="G41" i="1"/>
  <c r="I39" i="1"/>
  <c r="E40" i="1"/>
  <c r="C40" i="1"/>
  <c r="G38" i="1"/>
  <c r="M38" i="1"/>
  <c r="O40" i="1"/>
  <c r="E38" i="1"/>
  <c r="K38" i="1"/>
  <c r="R49" i="1"/>
  <c r="O36" i="1"/>
  <c r="I40" i="1"/>
  <c r="O38" i="1"/>
  <c r="Q38" i="1"/>
  <c r="E36" i="1"/>
  <c r="G40" i="1"/>
  <c r="M40" i="1"/>
  <c r="Q39" i="1"/>
  <c r="M41" i="1"/>
  <c r="C41" i="1"/>
  <c r="H95" i="1"/>
  <c r="H98" i="1"/>
  <c r="H88" i="1"/>
  <c r="J88" i="1" s="1"/>
  <c r="C88" i="1" s="1"/>
  <c r="H97" i="1"/>
  <c r="J97" i="1" s="1"/>
  <c r="C97" i="1" s="1"/>
  <c r="I11" i="1"/>
  <c r="F99" i="1"/>
  <c r="F91" i="1"/>
  <c r="F98" i="1"/>
  <c r="F90" i="1"/>
  <c r="M10" i="1"/>
  <c r="C15" i="1"/>
  <c r="C10" i="1"/>
  <c r="R66" i="1"/>
  <c r="Q66" i="1" s="1"/>
  <c r="M17" i="1"/>
  <c r="S17" i="1"/>
  <c r="E10" i="1"/>
  <c r="B97" i="1"/>
  <c r="G19" i="1"/>
  <c r="K17" i="1"/>
  <c r="K14" i="1"/>
  <c r="K10" i="1"/>
  <c r="G17" i="1"/>
  <c r="O17" i="1"/>
  <c r="S10" i="1"/>
  <c r="R69" i="1"/>
  <c r="S69" i="1" s="1"/>
  <c r="R62" i="1"/>
  <c r="G62" i="1" s="1"/>
  <c r="C17" i="1"/>
  <c r="J96" i="1"/>
  <c r="I96" i="1" s="1"/>
  <c r="O10" i="1"/>
  <c r="E17" i="1"/>
  <c r="G10" i="1"/>
  <c r="B91" i="1"/>
  <c r="J90" i="1"/>
  <c r="G90" i="1" s="1"/>
  <c r="E19" i="1"/>
  <c r="G9" i="1"/>
  <c r="M19" i="1"/>
  <c r="E16" i="1"/>
  <c r="I16" i="1"/>
  <c r="K19" i="1"/>
  <c r="O19" i="1"/>
  <c r="I19" i="1"/>
  <c r="J100" i="1"/>
  <c r="C100" i="1" s="1"/>
  <c r="G12" i="1"/>
  <c r="R71" i="1"/>
  <c r="C71" i="1" s="1"/>
  <c r="E9" i="1"/>
  <c r="R68" i="1"/>
  <c r="I68" i="1" s="1"/>
  <c r="S19" i="1"/>
  <c r="C19" i="1"/>
  <c r="E21" i="1"/>
  <c r="C11" i="1"/>
  <c r="J93" i="1"/>
  <c r="I93" i="1" s="1"/>
  <c r="Q15" i="1"/>
  <c r="E15" i="1"/>
  <c r="J89" i="1"/>
  <c r="C89" i="1" s="1"/>
  <c r="I10" i="1"/>
  <c r="R70" i="1"/>
  <c r="C70" i="1" s="1"/>
  <c r="K21" i="1"/>
  <c r="Q17" i="1"/>
  <c r="R73" i="1"/>
  <c r="C73" i="1" s="1"/>
  <c r="R64" i="1"/>
  <c r="I64" i="1" s="1"/>
  <c r="I12" i="1"/>
  <c r="I13" i="1"/>
  <c r="Q13" i="1"/>
  <c r="S21" i="1"/>
  <c r="R67" i="1"/>
  <c r="S67" i="1" s="1"/>
  <c r="C12" i="1"/>
  <c r="E12" i="1"/>
  <c r="M12" i="1"/>
  <c r="M18" i="1"/>
  <c r="G11" i="1"/>
  <c r="G15" i="1"/>
  <c r="O15" i="1"/>
  <c r="M15" i="1"/>
  <c r="I15" i="1"/>
  <c r="J92" i="1"/>
  <c r="E92" i="1" s="1"/>
  <c r="S12" i="1"/>
  <c r="K12" i="1"/>
  <c r="C21" i="1"/>
  <c r="S18" i="1"/>
  <c r="M20" i="1"/>
  <c r="K15" i="1"/>
  <c r="G13" i="1"/>
  <c r="O21" i="1"/>
  <c r="Q21" i="1"/>
  <c r="O12" i="1"/>
  <c r="M21" i="1"/>
  <c r="E72" i="1"/>
  <c r="K72" i="1"/>
  <c r="Q72" i="1"/>
  <c r="S72" i="1"/>
  <c r="I72" i="1"/>
  <c r="M72" i="1"/>
  <c r="G72" i="1"/>
  <c r="O72" i="1"/>
  <c r="C72" i="1"/>
  <c r="O20" i="1"/>
  <c r="K18" i="1"/>
  <c r="E11" i="1"/>
  <c r="G20" i="1"/>
  <c r="E13" i="1"/>
  <c r="K16" i="1"/>
  <c r="E20" i="1"/>
  <c r="S16" i="1"/>
  <c r="K13" i="1"/>
  <c r="B94" i="1"/>
  <c r="M9" i="1"/>
  <c r="Q9" i="1"/>
  <c r="I9" i="1"/>
  <c r="C9" i="1"/>
  <c r="S9" i="1"/>
  <c r="R23" i="1"/>
  <c r="O9" i="1"/>
  <c r="R61" i="1"/>
  <c r="Q20" i="1"/>
  <c r="S20" i="1"/>
  <c r="I20" i="1"/>
  <c r="C20" i="1"/>
  <c r="C18" i="1"/>
  <c r="G18" i="1"/>
  <c r="I18" i="1"/>
  <c r="O18" i="1"/>
  <c r="O16" i="1"/>
  <c r="Q16" i="1"/>
  <c r="Q14" i="1"/>
  <c r="M14" i="1"/>
  <c r="I14" i="1"/>
  <c r="Q11" i="1"/>
  <c r="R63" i="1"/>
  <c r="C63" i="1" s="1"/>
  <c r="M11" i="1"/>
  <c r="O11" i="1"/>
  <c r="G14" i="1"/>
  <c r="K11" i="1"/>
  <c r="E14" i="1"/>
  <c r="G16" i="1"/>
  <c r="S13" i="1"/>
  <c r="K20" i="1"/>
  <c r="R65" i="1"/>
  <c r="M13" i="1"/>
  <c r="M16" i="1"/>
  <c r="S14" i="1"/>
  <c r="C13" i="1"/>
  <c r="O14" i="1"/>
  <c r="Q18" i="1"/>
  <c r="G21" i="1"/>
  <c r="J99" i="1" l="1"/>
  <c r="C99" i="1" s="1"/>
  <c r="F102" i="1"/>
  <c r="E90" i="1"/>
  <c r="O66" i="1"/>
  <c r="D102" i="1"/>
  <c r="G73" i="1"/>
  <c r="E99" i="1"/>
  <c r="J98" i="1"/>
  <c r="E98" i="1" s="1"/>
  <c r="E66" i="1"/>
  <c r="H102" i="1"/>
  <c r="C90" i="1"/>
  <c r="E49" i="1"/>
  <c r="M49" i="1"/>
  <c r="O49" i="1"/>
  <c r="S49" i="1"/>
  <c r="G49" i="1"/>
  <c r="K49" i="1"/>
  <c r="I49" i="1"/>
  <c r="Q49" i="1"/>
  <c r="C49" i="1"/>
  <c r="S66" i="1"/>
  <c r="E73" i="1"/>
  <c r="I69" i="1"/>
  <c r="C66" i="1"/>
  <c r="I99" i="1"/>
  <c r="G99" i="1"/>
  <c r="G66" i="1"/>
  <c r="C62" i="1"/>
  <c r="G69" i="1"/>
  <c r="M69" i="1"/>
  <c r="M66" i="1"/>
  <c r="Q62" i="1"/>
  <c r="K62" i="1"/>
  <c r="K69" i="1"/>
  <c r="K66" i="1"/>
  <c r="I62" i="1"/>
  <c r="I66" i="1"/>
  <c r="M62" i="1"/>
  <c r="J91" i="1"/>
  <c r="C91" i="1" s="1"/>
  <c r="S62" i="1"/>
  <c r="I90" i="1"/>
  <c r="K68" i="1"/>
  <c r="E69" i="1"/>
  <c r="E70" i="1"/>
  <c r="G95" i="1"/>
  <c r="I95" i="1"/>
  <c r="G89" i="1"/>
  <c r="G98" i="1"/>
  <c r="M71" i="1"/>
  <c r="E62" i="1"/>
  <c r="O62" i="1"/>
  <c r="G70" i="1"/>
  <c r="I89" i="1"/>
  <c r="O71" i="1"/>
  <c r="C96" i="1"/>
  <c r="E96" i="1"/>
  <c r="B102" i="1"/>
  <c r="G96" i="1"/>
  <c r="M70" i="1"/>
  <c r="I70" i="1"/>
  <c r="E89" i="1"/>
  <c r="O69" i="1"/>
  <c r="Q69" i="1"/>
  <c r="C69" i="1"/>
  <c r="E68" i="1"/>
  <c r="I100" i="1"/>
  <c r="Q64" i="1"/>
  <c r="E93" i="1"/>
  <c r="S70" i="1"/>
  <c r="E95" i="1"/>
  <c r="G93" i="1"/>
  <c r="K71" i="1"/>
  <c r="S71" i="1"/>
  <c r="Q71" i="1"/>
  <c r="I71" i="1"/>
  <c r="G71" i="1"/>
  <c r="E71" i="1"/>
  <c r="S68" i="1"/>
  <c r="Q68" i="1"/>
  <c r="O68" i="1"/>
  <c r="G100" i="1"/>
  <c r="E100" i="1"/>
  <c r="C93" i="1"/>
  <c r="C68" i="1"/>
  <c r="K70" i="1"/>
  <c r="G68" i="1"/>
  <c r="O64" i="1"/>
  <c r="M68" i="1"/>
  <c r="G88" i="1"/>
  <c r="O70" i="1"/>
  <c r="Q70" i="1"/>
  <c r="K67" i="1"/>
  <c r="G67" i="1"/>
  <c r="O67" i="1"/>
  <c r="I67" i="1"/>
  <c r="M67" i="1"/>
  <c r="Q67" i="1"/>
  <c r="S73" i="1"/>
  <c r="Q73" i="1"/>
  <c r="O73" i="1"/>
  <c r="I73" i="1"/>
  <c r="E88" i="1"/>
  <c r="I88" i="1"/>
  <c r="E67" i="1"/>
  <c r="K73" i="1"/>
  <c r="M73" i="1"/>
  <c r="C67" i="1"/>
  <c r="I92" i="1"/>
  <c r="C92" i="1"/>
  <c r="G92" i="1"/>
  <c r="K64" i="1"/>
  <c r="C64" i="1"/>
  <c r="M64" i="1"/>
  <c r="G64" i="1"/>
  <c r="S64" i="1"/>
  <c r="E64" i="1"/>
  <c r="I65" i="1"/>
  <c r="S65" i="1"/>
  <c r="M65" i="1"/>
  <c r="K65" i="1"/>
  <c r="C65" i="1"/>
  <c r="E65" i="1"/>
  <c r="O65" i="1"/>
  <c r="Q65" i="1"/>
  <c r="G65" i="1"/>
  <c r="I97" i="1"/>
  <c r="G97" i="1"/>
  <c r="E97" i="1"/>
  <c r="E63" i="1"/>
  <c r="G63" i="1"/>
  <c r="Q63" i="1"/>
  <c r="S63" i="1"/>
  <c r="O63" i="1"/>
  <c r="K63" i="1"/>
  <c r="M63" i="1"/>
  <c r="I63" i="1"/>
  <c r="Q61" i="1"/>
  <c r="I61" i="1"/>
  <c r="S61" i="1"/>
  <c r="M61" i="1"/>
  <c r="C61" i="1"/>
  <c r="G61" i="1"/>
  <c r="E61" i="1"/>
  <c r="K61" i="1"/>
  <c r="O61" i="1"/>
  <c r="J94" i="1"/>
  <c r="I23" i="1"/>
  <c r="E23" i="1"/>
  <c r="Q23" i="1"/>
  <c r="S23" i="1"/>
  <c r="R75" i="1"/>
  <c r="C23" i="1"/>
  <c r="G23" i="1"/>
  <c r="K23" i="1"/>
  <c r="O23" i="1"/>
  <c r="M23" i="1"/>
  <c r="C98" i="1" l="1"/>
  <c r="I98" i="1"/>
  <c r="E91" i="1"/>
  <c r="G91" i="1"/>
  <c r="I91" i="1"/>
  <c r="I94" i="1"/>
  <c r="G94" i="1"/>
  <c r="E94" i="1"/>
  <c r="J102" i="1"/>
  <c r="C94" i="1"/>
  <c r="I75" i="1"/>
  <c r="E75" i="1"/>
  <c r="K75" i="1"/>
  <c r="C75" i="1"/>
  <c r="G75" i="1"/>
  <c r="Q75" i="1"/>
  <c r="S75" i="1"/>
  <c r="O75" i="1"/>
  <c r="M75" i="1"/>
  <c r="I102" i="1" l="1"/>
  <c r="G102" i="1"/>
  <c r="E102" i="1"/>
  <c r="C102" i="1"/>
</calcChain>
</file>

<file path=xl/sharedStrings.xml><?xml version="1.0" encoding="utf-8"?>
<sst xmlns="http://schemas.openxmlformats.org/spreadsheetml/2006/main" count="204" uniqueCount="35">
  <si>
    <t>Airport</t>
  </si>
  <si>
    <t>Total</t>
  </si>
  <si>
    <t>000's</t>
  </si>
  <si>
    <t>%</t>
  </si>
  <si>
    <t>UK</t>
  </si>
  <si>
    <t>Foreign</t>
  </si>
  <si>
    <t>International Business</t>
  </si>
  <si>
    <t>International Leisure</t>
  </si>
  <si>
    <t>Domestic Business</t>
  </si>
  <si>
    <t>Domestic Leisure</t>
  </si>
  <si>
    <t xml:space="preserve"> </t>
  </si>
  <si>
    <t>Business</t>
  </si>
  <si>
    <t>Leisure</t>
  </si>
  <si>
    <t>Gatwick</t>
  </si>
  <si>
    <t>Heathrow</t>
  </si>
  <si>
    <t>Luton</t>
  </si>
  <si>
    <t>Manchester</t>
  </si>
  <si>
    <t>Stansted</t>
  </si>
  <si>
    <t>Table 3.1</t>
  </si>
  <si>
    <t>Table 3.2</t>
  </si>
  <si>
    <t>Table 3.3</t>
  </si>
  <si>
    <t>Table 3.4</t>
  </si>
  <si>
    <t>Birmingham</t>
  </si>
  <si>
    <t>East Midlands</t>
  </si>
  <si>
    <r>
      <t>Note: Excludes</t>
    </r>
    <r>
      <rPr>
        <sz val="8"/>
        <rFont val="Arial"/>
        <family val="2"/>
      </rPr>
      <t xml:space="preserve"> interviews where passengers may not have answered all relevant core questions</t>
    </r>
  </si>
  <si>
    <t>London City</t>
  </si>
  <si>
    <t>Characteristics of scheduled terminating passengers at the 2019 survey airports.</t>
  </si>
  <si>
    <t>Characteristics of charter terminating passengers at the 2019 survey airports.</t>
  </si>
  <si>
    <t>Characteristics of all terminating passengers at the 2019 survey airports.</t>
  </si>
  <si>
    <t>Belfast City</t>
  </si>
  <si>
    <t>Belfast International</t>
  </si>
  <si>
    <t>Bristol</t>
  </si>
  <si>
    <t>Cardiff</t>
  </si>
  <si>
    <t>Southend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</si>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</sst>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,000"/>
    <numFmt numFmtId="166" formatCode="#,##0\ "/>
    <numFmt numFmtId="167" formatCode="0.0\ \ "/>
  </numFmts>
  <fonts count="4" x14ac:knownFonts="1">
    <font>
      <sz val="8"/>
      <name val="Arial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2" xfId="0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0" fillId="0" borderId="9" xfId="0" applyBorder="1" applyAlignment="1">
      <alignment horizontal="left"/>
    </xf>
    <xf numFmtId="0" fontId="0" fillId="0" borderId="0" xfId="0" applyBorder="1" applyAlignment="1">
      <alignment horizontal="left"/>
    </xf>
    <xf numFmtId="164" fontId="0" fillId="0" borderId="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0" xfId="0" applyNumberFormat="1"/>
    <xf numFmtId="165" fontId="2" fillId="0" borderId="0" xfId="0" applyNumberFormat="1" applyFont="1"/>
    <xf numFmtId="164" fontId="0" fillId="0" borderId="0" xfId="0" applyNumberFormat="1"/>
    <xf numFmtId="165" fontId="0" fillId="0" borderId="0" xfId="0" applyNumberFormat="1" applyBorder="1"/>
    <xf numFmtId="165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3" fillId="0" borderId="0" xfId="0" applyFont="1"/>
    <xf numFmtId="0" fontId="0" fillId="0" borderId="9" xfId="0" applyBorder="1" applyAlignment="1">
      <alignment horizontal="centerContinuous"/>
    </xf>
    <xf numFmtId="166" fontId="0" fillId="0" borderId="2" xfId="0" applyNumberFormat="1" applyBorder="1" applyAlignment="1">
      <alignment horizontal="right"/>
    </xf>
    <xf numFmtId="167" fontId="0" fillId="0" borderId="2" xfId="0" applyNumberFormat="1" applyBorder="1" applyAlignment="1"/>
    <xf numFmtId="166" fontId="0" fillId="0" borderId="4" xfId="0" applyNumberFormat="1" applyBorder="1" applyAlignment="1">
      <alignment horizontal="right"/>
    </xf>
    <xf numFmtId="167" fontId="0" fillId="0" borderId="4" xfId="0" applyNumberFormat="1" applyBorder="1" applyAlignment="1"/>
    <xf numFmtId="167" fontId="0" fillId="0" borderId="10" xfId="0" applyNumberFormat="1" applyBorder="1" applyAlignment="1"/>
    <xf numFmtId="164" fontId="0" fillId="0" borderId="10" xfId="0" applyNumberFormat="1" applyBorder="1" applyAlignment="1">
      <alignment horizontal="center"/>
    </xf>
    <xf numFmtId="167" fontId="0" fillId="0" borderId="5" xfId="0" applyNumberFormat="1" applyBorder="1" applyAlignment="1"/>
    <xf numFmtId="0" fontId="0" fillId="0" borderId="10" xfId="0" applyBorder="1"/>
    <xf numFmtId="0" fontId="0" fillId="0" borderId="10" xfId="0" applyBorder="1" applyAlignment="1">
      <alignment horizontal="centerContinuous"/>
    </xf>
    <xf numFmtId="0" fontId="0" fillId="0" borderId="11" xfId="0" applyBorder="1" applyAlignment="1"/>
    <xf numFmtId="0" fontId="0" fillId="0" borderId="12" xfId="0" applyBorder="1" applyAlignment="1">
      <alignment horizontal="centerContinuous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centerContinuous"/>
    </xf>
    <xf numFmtId="0" fontId="0" fillId="0" borderId="15" xfId="0" applyBorder="1" applyAlignment="1">
      <alignment horizontal="centerContinuous"/>
    </xf>
    <xf numFmtId="0" fontId="0" fillId="0" borderId="16" xfId="0" applyBorder="1" applyAlignment="1">
      <alignment horizontal="center"/>
    </xf>
    <xf numFmtId="0" fontId="0" fillId="0" borderId="14" xfId="0" applyBorder="1"/>
    <xf numFmtId="0" fontId="0" fillId="0" borderId="3" xfId="0" applyBorder="1"/>
    <xf numFmtId="166" fontId="0" fillId="0" borderId="17" xfId="0" applyNumberFormat="1" applyBorder="1" applyAlignment="1">
      <alignment horizontal="right"/>
    </xf>
    <xf numFmtId="166" fontId="0" fillId="0" borderId="18" xfId="0" applyNumberFormat="1" applyBorder="1" applyAlignment="1">
      <alignment horizontal="right"/>
    </xf>
    <xf numFmtId="0" fontId="3" fillId="0" borderId="0" xfId="0" applyFont="1" applyBorder="1"/>
    <xf numFmtId="0" fontId="0" fillId="0" borderId="2" xfId="0" applyFill="1" applyBorder="1"/>
    <xf numFmtId="0" fontId="2" fillId="0" borderId="2" xfId="0" applyFont="1" applyFill="1" applyBorder="1"/>
    <xf numFmtId="1" fontId="0" fillId="0" borderId="2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6" fontId="0" fillId="0" borderId="3" xfId="0" applyNumberFormat="1" applyBorder="1" applyAlignment="1">
      <alignment horizontal="right"/>
    </xf>
    <xf numFmtId="166" fontId="0" fillId="0" borderId="19" xfId="0" applyNumberFormat="1" applyBorder="1" applyAlignment="1">
      <alignment horizontal="right"/>
    </xf>
    <xf numFmtId="167" fontId="0" fillId="0" borderId="14" xfId="0" applyNumberFormat="1" applyBorder="1" applyAlignment="1"/>
    <xf numFmtId="167" fontId="0" fillId="0" borderId="16" xfId="0" applyNumberFormat="1" applyBorder="1" applyAlignment="1"/>
    <xf numFmtId="166" fontId="0" fillId="0" borderId="10" xfId="0" applyNumberFormat="1" applyBorder="1" applyAlignment="1">
      <alignment horizontal="right"/>
    </xf>
    <xf numFmtId="166" fontId="0" fillId="0" borderId="5" xfId="0" applyNumberFormat="1" applyBorder="1" applyAlignment="1">
      <alignment horizontal="right"/>
    </xf>
    <xf numFmtId="166" fontId="0" fillId="0" borderId="0" xfId="0" applyNumberFormat="1" applyBorder="1"/>
    <xf numFmtId="3" fontId="0" fillId="0" borderId="0" xfId="0" applyNumberFormat="1"/>
    <xf numFmtId="0" fontId="0" fillId="0" borderId="20" xfId="0" applyBorder="1" applyAlignment="1">
      <alignment horizontal="centerContinuous"/>
    </xf>
    <xf numFmtId="1" fontId="2" fillId="0" borderId="2" xfId="0" applyNumberFormat="1" applyFont="1" applyBorder="1" applyAlignment="1">
      <alignment horizontal="center"/>
    </xf>
    <xf numFmtId="166" fontId="0" fillId="0" borderId="2" xfId="0" applyNumberFormat="1" applyBorder="1" applyAlignment="1"/>
    <xf numFmtId="166" fontId="0" fillId="0" borderId="17" xfId="0" applyNumberFormat="1" applyBorder="1" applyAlignment="1"/>
    <xf numFmtId="167" fontId="2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105"/>
  <sheetViews>
    <sheetView tabSelected="1" workbookViewId="0">
      <selection activeCell="R31" sqref="R31:R49"/>
    </sheetView>
  </sheetViews>
  <sheetFormatPr defaultRowHeight="11.25" x14ac:dyDescent="0.2"/>
  <cols>
    <col min="1" max="1" width="24.33203125" customWidth="1"/>
    <col min="2" max="19" width="8.5" customWidth="1"/>
  </cols>
  <sheetData>
    <row r="1" spans="1:81" x14ac:dyDescent="0.2">
      <c r="A1" s="1" t="s">
        <v>18</v>
      </c>
    </row>
    <row r="2" spans="1:81" s="2" customFormat="1" x14ac:dyDescent="0.2">
      <c r="A2" s="2" t="s">
        <v>26</v>
      </c>
    </row>
    <row r="5" spans="1:81" s="4" customFormat="1" x14ac:dyDescent="0.2">
      <c r="A5" s="3"/>
      <c r="B5" s="14" t="s">
        <v>6</v>
      </c>
      <c r="C5" s="15"/>
      <c r="D5" s="15"/>
      <c r="E5" s="39"/>
      <c r="F5" s="15" t="s">
        <v>7</v>
      </c>
      <c r="G5" s="15"/>
      <c r="H5" s="15"/>
      <c r="I5" s="39"/>
      <c r="J5" s="14" t="s">
        <v>8</v>
      </c>
      <c r="K5" s="15"/>
      <c r="L5" s="15"/>
      <c r="M5" s="61"/>
      <c r="N5" s="15" t="s">
        <v>9</v>
      </c>
      <c r="O5" s="15"/>
      <c r="P5" s="15"/>
      <c r="Q5" s="39"/>
      <c r="R5" s="40"/>
      <c r="S5" s="16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</row>
    <row r="6" spans="1:81" s="4" customFormat="1" x14ac:dyDescent="0.2">
      <c r="A6" s="5" t="s">
        <v>0</v>
      </c>
      <c r="B6" s="6" t="s">
        <v>4</v>
      </c>
      <c r="C6" s="7"/>
      <c r="D6" s="8" t="s">
        <v>5</v>
      </c>
      <c r="E6" s="41"/>
      <c r="F6" s="9" t="s">
        <v>4</v>
      </c>
      <c r="G6" s="7"/>
      <c r="H6" s="9" t="s">
        <v>5</v>
      </c>
      <c r="I6" s="42"/>
      <c r="J6" s="6" t="s">
        <v>4</v>
      </c>
      <c r="K6" s="7"/>
      <c r="L6" s="9" t="s">
        <v>5</v>
      </c>
      <c r="M6" s="41"/>
      <c r="N6" s="9" t="s">
        <v>4</v>
      </c>
      <c r="O6" s="7"/>
      <c r="P6" s="9" t="s">
        <v>5</v>
      </c>
      <c r="Q6" s="42"/>
      <c r="R6" s="9" t="s">
        <v>1</v>
      </c>
      <c r="S6" s="8"/>
    </row>
    <row r="7" spans="1:81" s="4" customFormat="1" x14ac:dyDescent="0.2">
      <c r="A7" s="10"/>
      <c r="B7" s="11" t="s">
        <v>2</v>
      </c>
      <c r="C7" s="12" t="s">
        <v>3</v>
      </c>
      <c r="D7" s="13" t="s">
        <v>2</v>
      </c>
      <c r="E7" s="43" t="s">
        <v>3</v>
      </c>
      <c r="F7" s="13" t="s">
        <v>2</v>
      </c>
      <c r="G7" s="12" t="s">
        <v>3</v>
      </c>
      <c r="H7" s="13" t="s">
        <v>2</v>
      </c>
      <c r="I7" s="43" t="s">
        <v>3</v>
      </c>
      <c r="J7" s="11" t="s">
        <v>2</v>
      </c>
      <c r="K7" s="12" t="s">
        <v>3</v>
      </c>
      <c r="L7" s="13" t="s">
        <v>2</v>
      </c>
      <c r="M7" s="43" t="s">
        <v>3</v>
      </c>
      <c r="N7" s="13" t="s">
        <v>2</v>
      </c>
      <c r="O7" s="12" t="s">
        <v>3</v>
      </c>
      <c r="P7" s="13" t="s">
        <v>2</v>
      </c>
      <c r="Q7" s="43" t="s">
        <v>3</v>
      </c>
      <c r="R7" s="13" t="s">
        <v>2</v>
      </c>
      <c r="S7" s="12" t="s">
        <v>3</v>
      </c>
    </row>
    <row r="8" spans="1:81" s="4" customFormat="1" x14ac:dyDescent="0.2">
      <c r="A8" s="5"/>
      <c r="B8" s="5"/>
      <c r="C8" s="5"/>
      <c r="D8" s="5"/>
      <c r="E8" s="44"/>
      <c r="F8" s="45"/>
      <c r="G8" s="5"/>
      <c r="H8" s="5"/>
      <c r="I8" s="44"/>
      <c r="J8" s="5"/>
      <c r="K8" s="5"/>
      <c r="L8" s="36"/>
      <c r="M8" s="44"/>
      <c r="N8" s="45"/>
      <c r="O8" s="5"/>
      <c r="P8" s="5"/>
      <c r="Q8" s="44"/>
      <c r="R8" s="45"/>
      <c r="S8" s="5"/>
    </row>
    <row r="9" spans="1:81" s="4" customFormat="1" x14ac:dyDescent="0.2">
      <c r="A9" s="49" t="s">
        <v>29</v>
      </c>
      <c r="B9" s="29">
        <v>3.4720781013042199</v>
      </c>
      <c r="C9" s="30">
        <f>B9/$R9*100</f>
        <v>0.14209672071810425</v>
      </c>
      <c r="D9" s="29">
        <v>4.3113214285714196</v>
      </c>
      <c r="E9" s="30">
        <f>D9/$R9*100</f>
        <v>0.17644321904267374</v>
      </c>
      <c r="F9" s="46">
        <v>78.1308404761905</v>
      </c>
      <c r="G9" s="30">
        <f>F9/$R9*100</f>
        <v>3.1975479510226714</v>
      </c>
      <c r="H9" s="60">
        <v>37.547395238095199</v>
      </c>
      <c r="I9" s="55">
        <f>H9/$R9*100</f>
        <v>1.5366479610109471</v>
      </c>
      <c r="J9" s="60">
        <v>1003.5232766998217</v>
      </c>
      <c r="K9" s="30">
        <f>J9/$R9*100</f>
        <v>41.069746308346986</v>
      </c>
      <c r="L9" s="60">
        <v>68.568515075174503</v>
      </c>
      <c r="M9" s="55">
        <f>L9/$R9*100</f>
        <v>2.8062044840040561</v>
      </c>
      <c r="N9" s="60">
        <v>1134.0496932430119</v>
      </c>
      <c r="O9" s="30">
        <f>N9/$R9*100</f>
        <v>46.411612250505854</v>
      </c>
      <c r="P9" s="29">
        <v>113.8579840881787</v>
      </c>
      <c r="Q9" s="30">
        <f>P9/$R9*100</f>
        <v>4.6597011053486987</v>
      </c>
      <c r="R9" s="46">
        <f>B9+D9+F9+H9+J9+L9+N9+P9</f>
        <v>2443.4611043503483</v>
      </c>
      <c r="S9" s="51">
        <f>R9/$R9*100</f>
        <v>100</v>
      </c>
    </row>
    <row r="10" spans="1:81" s="4" customFormat="1" x14ac:dyDescent="0.2">
      <c r="A10" s="49" t="s">
        <v>30</v>
      </c>
      <c r="B10" s="29">
        <v>35.657966086751003</v>
      </c>
      <c r="C10" s="30">
        <f t="shared" ref="C10:C21" si="0">B10/$R10*100</f>
        <v>0.60807491497221655</v>
      </c>
      <c r="D10" s="29">
        <v>24.334473855436652</v>
      </c>
      <c r="E10" s="30">
        <f t="shared" ref="E10:E21" si="1">D10/$R10*100</f>
        <v>0.41497552284779021</v>
      </c>
      <c r="F10" s="46">
        <v>1490.579397946125</v>
      </c>
      <c r="G10" s="30">
        <f t="shared" ref="G10:G21" si="2">F10/$R10*100</f>
        <v>25.418834558884214</v>
      </c>
      <c r="H10" s="60">
        <v>396.57724535995601</v>
      </c>
      <c r="I10" s="55">
        <f t="shared" ref="I10:I21" si="3">H10/$R10*100</f>
        <v>6.7628275310344126</v>
      </c>
      <c r="J10" s="60">
        <v>1133.0137609359533</v>
      </c>
      <c r="K10" s="30">
        <f t="shared" ref="K10:K21" si="4">J10/$R10*100</f>
        <v>19.321271568528093</v>
      </c>
      <c r="L10" s="60">
        <v>46.568077104342905</v>
      </c>
      <c r="M10" s="55">
        <f t="shared" ref="M10:M21" si="5">L10/$R10*100</f>
        <v>0.79412492167253179</v>
      </c>
      <c r="N10" s="60">
        <v>2585.9882370780083</v>
      </c>
      <c r="O10" s="30">
        <f t="shared" ref="O10:O21" si="6">N10/$R10*100</f>
        <v>44.09882979737948</v>
      </c>
      <c r="P10" s="29">
        <v>151.35535100210251</v>
      </c>
      <c r="Q10" s="30">
        <f t="shared" ref="Q10:Q21" si="7">P10/$R10*100</f>
        <v>2.5810611846812526</v>
      </c>
      <c r="R10" s="46">
        <f t="shared" ref="R10:R21" si="8">B10+D10+F10+H10+J10+L10+N10+P10</f>
        <v>5864.0745093686764</v>
      </c>
      <c r="S10" s="51">
        <f t="shared" ref="S10:S21" si="9">R10/$R10*100</f>
        <v>100</v>
      </c>
    </row>
    <row r="11" spans="1:81" s="4" customFormat="1" x14ac:dyDescent="0.2">
      <c r="A11" s="49" t="s">
        <v>22</v>
      </c>
      <c r="B11" s="29">
        <v>695.23919714975</v>
      </c>
      <c r="C11" s="30">
        <f t="shared" si="0"/>
        <v>6.5676190716194291</v>
      </c>
      <c r="D11" s="29">
        <v>739.26833922868298</v>
      </c>
      <c r="E11" s="30">
        <f t="shared" si="1"/>
        <v>6.9835430218370371</v>
      </c>
      <c r="F11" s="46">
        <v>6329.1650937030818</v>
      </c>
      <c r="G11" s="30">
        <f t="shared" si="2"/>
        <v>59.788840369250586</v>
      </c>
      <c r="H11" s="60">
        <v>1546.2529745444597</v>
      </c>
      <c r="I11" s="55">
        <f t="shared" si="3"/>
        <v>14.606772125046197</v>
      </c>
      <c r="J11" s="60">
        <v>591.33343751233599</v>
      </c>
      <c r="K11" s="30">
        <f t="shared" si="4"/>
        <v>5.5860670368039971</v>
      </c>
      <c r="L11" s="60">
        <v>16.120045829021997</v>
      </c>
      <c r="M11" s="55">
        <f t="shared" si="5"/>
        <v>0.15227898665106526</v>
      </c>
      <c r="N11" s="60">
        <v>633.84158888590503</v>
      </c>
      <c r="O11" s="30">
        <f t="shared" si="6"/>
        <v>5.9876228564483336</v>
      </c>
      <c r="P11" s="29">
        <v>34.6429301589056</v>
      </c>
      <c r="Q11" s="30">
        <f t="shared" si="7"/>
        <v>0.32725653234335933</v>
      </c>
      <c r="R11" s="46">
        <f t="shared" si="8"/>
        <v>10585.863607012143</v>
      </c>
      <c r="S11" s="51">
        <f t="shared" si="9"/>
        <v>100</v>
      </c>
      <c r="T11" s="23"/>
    </row>
    <row r="12" spans="1:81" s="4" customFormat="1" x14ac:dyDescent="0.2">
      <c r="A12" s="49" t="s">
        <v>31</v>
      </c>
      <c r="B12" s="29">
        <v>396.05129031931745</v>
      </c>
      <c r="C12" s="30">
        <f t="shared" si="0"/>
        <v>5.32082727254544</v>
      </c>
      <c r="D12" s="29">
        <v>223.97046523270438</v>
      </c>
      <c r="E12" s="30">
        <f t="shared" si="1"/>
        <v>3.0089743141451342</v>
      </c>
      <c r="F12" s="46">
        <v>4627.8374021456339</v>
      </c>
      <c r="G12" s="30">
        <f t="shared" si="2"/>
        <v>62.173572120896814</v>
      </c>
      <c r="H12" s="60">
        <v>852.89251862448396</v>
      </c>
      <c r="I12" s="55">
        <f t="shared" si="3"/>
        <v>11.458348664861747</v>
      </c>
      <c r="J12" s="60">
        <v>470.85699040682999</v>
      </c>
      <c r="K12" s="30">
        <f t="shared" si="4"/>
        <v>6.3258188453454682</v>
      </c>
      <c r="L12" s="60">
        <v>14.539020507035817</v>
      </c>
      <c r="M12" s="55">
        <f t="shared" si="5"/>
        <v>0.19532726876754319</v>
      </c>
      <c r="N12" s="60">
        <v>822.00678010598665</v>
      </c>
      <c r="O12" s="30">
        <f t="shared" si="6"/>
        <v>11.043408267345482</v>
      </c>
      <c r="P12" s="29">
        <v>35.261190273402704</v>
      </c>
      <c r="Q12" s="30">
        <f t="shared" si="7"/>
        <v>0.47372324609236094</v>
      </c>
      <c r="R12" s="46">
        <f t="shared" si="8"/>
        <v>7443.4156576153955</v>
      </c>
      <c r="S12" s="51">
        <f t="shared" si="9"/>
        <v>100</v>
      </c>
      <c r="T12" s="23"/>
    </row>
    <row r="13" spans="1:81" s="4" customFormat="1" x14ac:dyDescent="0.2">
      <c r="A13" s="49" t="s">
        <v>32</v>
      </c>
      <c r="B13" s="29">
        <v>87.703155332678804</v>
      </c>
      <c r="C13" s="30">
        <f>B13/$R13*100</f>
        <v>8.7029861040989562</v>
      </c>
      <c r="D13" s="29">
        <v>39.875089098633723</v>
      </c>
      <c r="E13" s="30">
        <f>D13/$R13*100</f>
        <v>3.9568969327128687</v>
      </c>
      <c r="F13" s="46">
        <v>490.14745179622633</v>
      </c>
      <c r="G13" s="30">
        <f>F13/$R13*100</f>
        <v>48.638460563489261</v>
      </c>
      <c r="H13" s="60">
        <v>157.99814947541989</v>
      </c>
      <c r="I13" s="55">
        <f>H13/$R13*100</f>
        <v>15.678520278341388</v>
      </c>
      <c r="J13" s="60">
        <v>98.644012981317402</v>
      </c>
      <c r="K13" s="30">
        <f>J13/$R13*100</f>
        <v>9.7886726078723001</v>
      </c>
      <c r="L13" s="60">
        <v>2.5430519465034429</v>
      </c>
      <c r="M13" s="55">
        <f>L13/$R13*100</f>
        <v>0.25235290188213644</v>
      </c>
      <c r="N13" s="60">
        <v>121.2171220580189</v>
      </c>
      <c r="O13" s="30">
        <f>N13/$R13*100</f>
        <v>12.028654212589355</v>
      </c>
      <c r="P13" s="29">
        <v>9.6083268047797006</v>
      </c>
      <c r="Q13" s="30">
        <f>P13/$R13*100</f>
        <v>0.95345639901374735</v>
      </c>
      <c r="R13" s="46">
        <f>B13+D13+F13+H13+J13+L13+N13+P13</f>
        <v>1007.7363594935781</v>
      </c>
      <c r="S13" s="51">
        <f>R13/$R13*100</f>
        <v>100</v>
      </c>
      <c r="T13" s="23"/>
    </row>
    <row r="14" spans="1:81" s="4" customFormat="1" x14ac:dyDescent="0.2">
      <c r="A14" s="50" t="s">
        <v>23</v>
      </c>
      <c r="B14" s="29">
        <v>98.725830981313294</v>
      </c>
      <c r="C14" s="30">
        <f t="shared" si="0"/>
        <v>2.448395099623986</v>
      </c>
      <c r="D14" s="29">
        <v>28.115331374785608</v>
      </c>
      <c r="E14" s="30">
        <f t="shared" si="1"/>
        <v>0.697258649312955</v>
      </c>
      <c r="F14" s="46">
        <v>3253.138542821765</v>
      </c>
      <c r="G14" s="30">
        <f t="shared" si="2"/>
        <v>80.67765434306979</v>
      </c>
      <c r="H14" s="60">
        <v>335.86106183151105</v>
      </c>
      <c r="I14" s="55">
        <f t="shared" si="3"/>
        <v>8.3293355930164648</v>
      </c>
      <c r="J14" s="60">
        <v>114.38609643591229</v>
      </c>
      <c r="K14" s="30">
        <f t="shared" si="4"/>
        <v>2.836768809085175</v>
      </c>
      <c r="L14" s="60">
        <v>5.0537726097796396</v>
      </c>
      <c r="M14" s="55">
        <f t="shared" si="5"/>
        <v>0.12533327873168737</v>
      </c>
      <c r="N14" s="60">
        <v>192.26295223731051</v>
      </c>
      <c r="O14" s="30">
        <f t="shared" si="6"/>
        <v>4.7681104875802145</v>
      </c>
      <c r="P14" s="29">
        <v>4.7235485138992335</v>
      </c>
      <c r="Q14" s="30">
        <f t="shared" si="7"/>
        <v>0.11714373957972636</v>
      </c>
      <c r="R14" s="46">
        <f t="shared" si="8"/>
        <v>4032.2671368062765</v>
      </c>
      <c r="S14" s="51">
        <f t="shared" si="9"/>
        <v>100</v>
      </c>
      <c r="T14" s="23"/>
    </row>
    <row r="15" spans="1:81" s="4" customFormat="1" x14ac:dyDescent="0.2">
      <c r="A15" s="49" t="s">
        <v>13</v>
      </c>
      <c r="B15" s="29">
        <v>3104.6893130923963</v>
      </c>
      <c r="C15" s="30">
        <f t="shared" si="0"/>
        <v>8.0184704883243771</v>
      </c>
      <c r="D15" s="29">
        <v>2052.357046515066</v>
      </c>
      <c r="E15" s="30">
        <f t="shared" si="1"/>
        <v>5.3006155365008283</v>
      </c>
      <c r="F15" s="46">
        <v>21761.410025506913</v>
      </c>
      <c r="G15" s="30">
        <f t="shared" si="2"/>
        <v>56.203119371081641</v>
      </c>
      <c r="H15" s="60">
        <v>9051.294958632614</v>
      </c>
      <c r="I15" s="55">
        <f t="shared" si="3"/>
        <v>23.376748585070068</v>
      </c>
      <c r="J15" s="60">
        <v>1043.5325218474977</v>
      </c>
      <c r="K15" s="30">
        <f t="shared" si="4"/>
        <v>2.6951278811555128</v>
      </c>
      <c r="L15" s="60">
        <v>65.129489293467913</v>
      </c>
      <c r="M15" s="55">
        <f t="shared" si="5"/>
        <v>0.16820970962119874</v>
      </c>
      <c r="N15" s="60">
        <v>1528.1133394487752</v>
      </c>
      <c r="O15" s="30">
        <f t="shared" si="6"/>
        <v>3.9466531042296791</v>
      </c>
      <c r="P15" s="29">
        <v>112.6943542797884</v>
      </c>
      <c r="Q15" s="30">
        <f t="shared" si="7"/>
        <v>0.29105532401668777</v>
      </c>
      <c r="R15" s="46">
        <f t="shared" si="8"/>
        <v>38719.22104861652</v>
      </c>
      <c r="S15" s="51">
        <f t="shared" si="9"/>
        <v>100</v>
      </c>
      <c r="T15" s="23"/>
    </row>
    <row r="16" spans="1:81" s="4" customFormat="1" x14ac:dyDescent="0.2">
      <c r="A16" s="49" t="s">
        <v>14</v>
      </c>
      <c r="B16" s="29">
        <v>6521.3254010155688</v>
      </c>
      <c r="C16" s="30">
        <f t="shared" si="0"/>
        <v>12.215881227820743</v>
      </c>
      <c r="D16" s="29">
        <v>6425.7320709916667</v>
      </c>
      <c r="E16" s="30">
        <f t="shared" si="1"/>
        <v>12.03681383063765</v>
      </c>
      <c r="F16" s="46">
        <v>21242.144277441177</v>
      </c>
      <c r="G16" s="30">
        <f t="shared" si="2"/>
        <v>39.791222728594832</v>
      </c>
      <c r="H16" s="60">
        <v>17140.327917484861</v>
      </c>
      <c r="I16" s="55">
        <f t="shared" si="3"/>
        <v>32.107615733036056</v>
      </c>
      <c r="J16" s="60">
        <v>950.86694940145003</v>
      </c>
      <c r="K16" s="30">
        <f t="shared" si="4"/>
        <v>1.781183578960718</v>
      </c>
      <c r="L16" s="60">
        <v>59.341247795596502</v>
      </c>
      <c r="M16" s="55">
        <f t="shared" si="5"/>
        <v>0.11115924914110198</v>
      </c>
      <c r="N16" s="60">
        <v>893.23633470117124</v>
      </c>
      <c r="O16" s="30">
        <f t="shared" si="6"/>
        <v>1.6732287230114551</v>
      </c>
      <c r="P16" s="29">
        <v>151.02061411532321</v>
      </c>
      <c r="Q16" s="30">
        <f t="shared" si="7"/>
        <v>0.28289492879745554</v>
      </c>
      <c r="R16" s="46">
        <f t="shared" si="8"/>
        <v>53383.99481294681</v>
      </c>
      <c r="S16" s="51">
        <f t="shared" si="9"/>
        <v>100</v>
      </c>
      <c r="T16" s="23"/>
    </row>
    <row r="17" spans="1:81" s="4" customFormat="1" x14ac:dyDescent="0.2">
      <c r="A17" s="49" t="s">
        <v>25</v>
      </c>
      <c r="B17" s="29">
        <v>844.97945420503675</v>
      </c>
      <c r="C17" s="30">
        <f t="shared" si="0"/>
        <v>16.958430004533323</v>
      </c>
      <c r="D17" s="29">
        <v>838.60318951761201</v>
      </c>
      <c r="E17" s="30">
        <f t="shared" si="1"/>
        <v>16.83046069373653</v>
      </c>
      <c r="F17" s="46">
        <v>1279.754542979834</v>
      </c>
      <c r="G17" s="30">
        <f t="shared" si="2"/>
        <v>25.684207742690084</v>
      </c>
      <c r="H17" s="60">
        <v>968.50676567469498</v>
      </c>
      <c r="I17" s="55">
        <f t="shared" si="3"/>
        <v>19.437578171724226</v>
      </c>
      <c r="J17" s="60">
        <v>583.77520512983722</v>
      </c>
      <c r="K17" s="30">
        <f t="shared" si="4"/>
        <v>11.71615582522103</v>
      </c>
      <c r="L17" s="60">
        <v>26.347085682419408</v>
      </c>
      <c r="M17" s="55">
        <f t="shared" si="5"/>
        <v>0.52877641716047341</v>
      </c>
      <c r="N17" s="60">
        <v>399.63881014662002</v>
      </c>
      <c r="O17" s="30">
        <f t="shared" si="6"/>
        <v>8.0206054185572171</v>
      </c>
      <c r="P17" s="29">
        <v>41.046371230706498</v>
      </c>
      <c r="Q17" s="30">
        <f t="shared" si="7"/>
        <v>0.82378572637710568</v>
      </c>
      <c r="R17" s="46">
        <f t="shared" si="8"/>
        <v>4982.6514245667613</v>
      </c>
      <c r="S17" s="51">
        <f t="shared" si="9"/>
        <v>100</v>
      </c>
      <c r="T17" s="23"/>
    </row>
    <row r="18" spans="1:81" s="4" customFormat="1" x14ac:dyDescent="0.2">
      <c r="A18" s="49" t="s">
        <v>15</v>
      </c>
      <c r="B18" s="29">
        <v>1093.4173952246633</v>
      </c>
      <c r="C18" s="30">
        <f t="shared" si="0"/>
        <v>6.3637832424034197</v>
      </c>
      <c r="D18" s="29">
        <v>681.95293384927402</v>
      </c>
      <c r="E18" s="30">
        <f t="shared" si="1"/>
        <v>3.9690247031840604</v>
      </c>
      <c r="F18" s="46">
        <v>9481.4532065314161</v>
      </c>
      <c r="G18" s="30">
        <f t="shared" si="2"/>
        <v>55.182872792104455</v>
      </c>
      <c r="H18" s="60">
        <v>4804.2372220529678</v>
      </c>
      <c r="I18" s="55">
        <f t="shared" si="3"/>
        <v>27.961073657466006</v>
      </c>
      <c r="J18" s="60">
        <v>405.10804562569706</v>
      </c>
      <c r="K18" s="30">
        <f t="shared" si="4"/>
        <v>2.3577636530886799</v>
      </c>
      <c r="L18" s="60">
        <v>11.67964246201468</v>
      </c>
      <c r="M18" s="55">
        <f t="shared" si="5"/>
        <v>6.7976523239563616E-2</v>
      </c>
      <c r="N18" s="60">
        <v>647.49920698324252</v>
      </c>
      <c r="O18" s="30">
        <f t="shared" si="6"/>
        <v>3.7685010508021213</v>
      </c>
      <c r="P18" s="29">
        <v>56.529126777605399</v>
      </c>
      <c r="Q18" s="30">
        <f t="shared" si="7"/>
        <v>0.32900437771168661</v>
      </c>
      <c r="R18" s="46">
        <f t="shared" si="8"/>
        <v>17181.876779506882</v>
      </c>
      <c r="S18" s="51">
        <f t="shared" si="9"/>
        <v>100</v>
      </c>
      <c r="T18" s="23"/>
    </row>
    <row r="19" spans="1:81" s="4" customFormat="1" x14ac:dyDescent="0.2">
      <c r="A19" s="49" t="s">
        <v>16</v>
      </c>
      <c r="B19" s="29">
        <v>1987.988107452949</v>
      </c>
      <c r="C19" s="30">
        <f t="shared" si="0"/>
        <v>8.3791644504664866</v>
      </c>
      <c r="D19" s="29">
        <v>1110.6345026528004</v>
      </c>
      <c r="E19" s="30">
        <f t="shared" si="1"/>
        <v>4.6812096647867536</v>
      </c>
      <c r="F19" s="46">
        <v>15322.10298972549</v>
      </c>
      <c r="G19" s="30">
        <f t="shared" si="2"/>
        <v>64.58108084076288</v>
      </c>
      <c r="H19" s="60">
        <v>3262.1477289186187</v>
      </c>
      <c r="I19" s="55">
        <f t="shared" si="3"/>
        <v>13.749615593699826</v>
      </c>
      <c r="J19" s="60">
        <v>763.50316380518905</v>
      </c>
      <c r="K19" s="30">
        <f t="shared" si="4"/>
        <v>3.2180869412603093</v>
      </c>
      <c r="L19" s="60">
        <v>51.571262753881697</v>
      </c>
      <c r="M19" s="55">
        <f t="shared" si="5"/>
        <v>0.2173675435546937</v>
      </c>
      <c r="N19" s="60">
        <v>1079.7131722533966</v>
      </c>
      <c r="O19" s="30">
        <f t="shared" si="6"/>
        <v>4.5508794523109</v>
      </c>
      <c r="P19" s="29">
        <v>147.71311426440451</v>
      </c>
      <c r="Q19" s="30">
        <f t="shared" si="7"/>
        <v>0.62259551315816219</v>
      </c>
      <c r="R19" s="46">
        <f t="shared" si="8"/>
        <v>23725.374041826726</v>
      </c>
      <c r="S19" s="51">
        <f t="shared" si="9"/>
        <v>100</v>
      </c>
      <c r="T19" s="23"/>
    </row>
    <row r="20" spans="1:81" s="4" customFormat="1" x14ac:dyDescent="0.2">
      <c r="A20" s="5" t="s">
        <v>33</v>
      </c>
      <c r="B20" s="29">
        <v>80.081267471424894</v>
      </c>
      <c r="C20" s="30">
        <f t="shared" si="0"/>
        <v>4.3508664862831576</v>
      </c>
      <c r="D20" s="29">
        <v>54.250895974061798</v>
      </c>
      <c r="E20" s="30">
        <f t="shared" si="1"/>
        <v>2.9474858802478878</v>
      </c>
      <c r="F20" s="46">
        <v>1171.8107486319557</v>
      </c>
      <c r="G20" s="30">
        <f t="shared" si="2"/>
        <v>63.665227530375866</v>
      </c>
      <c r="H20" s="60">
        <v>416.53748294463298</v>
      </c>
      <c r="I20" s="55">
        <f t="shared" si="3"/>
        <v>22.630747889588811</v>
      </c>
      <c r="J20" s="60">
        <v>26.79429034705435</v>
      </c>
      <c r="K20" s="30">
        <f t="shared" si="4"/>
        <v>1.4557509337166439</v>
      </c>
      <c r="L20" s="60">
        <v>1.5836497370823821</v>
      </c>
      <c r="M20" s="55">
        <f t="shared" si="5"/>
        <v>8.6040703208668523E-2</v>
      </c>
      <c r="N20" s="60">
        <v>84.851594536661395</v>
      </c>
      <c r="O20" s="30">
        <f t="shared" si="6"/>
        <v>4.6100414071115887</v>
      </c>
      <c r="P20" s="29">
        <v>4.6721181835683296</v>
      </c>
      <c r="Q20" s="30">
        <f t="shared" si="7"/>
        <v>0.25383916946737972</v>
      </c>
      <c r="R20" s="46">
        <f t="shared" si="8"/>
        <v>1840.5820478264418</v>
      </c>
      <c r="S20" s="51">
        <f t="shared" si="9"/>
        <v>100</v>
      </c>
      <c r="T20" s="23"/>
    </row>
    <row r="21" spans="1:81" s="4" customFormat="1" x14ac:dyDescent="0.2">
      <c r="A21" s="5" t="s">
        <v>17</v>
      </c>
      <c r="B21" s="29">
        <v>1685.247507073597</v>
      </c>
      <c r="C21" s="30">
        <f t="shared" si="0"/>
        <v>6.4783553680794723</v>
      </c>
      <c r="D21" s="29">
        <v>1370.8046695473031</v>
      </c>
      <c r="E21" s="30">
        <f t="shared" si="1"/>
        <v>5.269587851205972</v>
      </c>
      <c r="F21" s="46">
        <v>14034.038844578314</v>
      </c>
      <c r="G21" s="30">
        <f t="shared" si="2"/>
        <v>53.949043391546915</v>
      </c>
      <c r="H21" s="60">
        <v>7514.5491134491822</v>
      </c>
      <c r="I21" s="55">
        <f t="shared" si="3"/>
        <v>28.887103753884585</v>
      </c>
      <c r="J21" s="60">
        <v>531.52294929880861</v>
      </c>
      <c r="K21" s="30">
        <f t="shared" si="4"/>
        <v>2.043257466570453</v>
      </c>
      <c r="L21" s="60">
        <v>21.540753501369533</v>
      </c>
      <c r="M21" s="55">
        <f t="shared" si="5"/>
        <v>8.280603026697117E-2</v>
      </c>
      <c r="N21" s="60">
        <v>757.68102195573829</v>
      </c>
      <c r="O21" s="30">
        <f t="shared" si="6"/>
        <v>2.9126445197373227</v>
      </c>
      <c r="P21" s="29">
        <v>98.123374139747398</v>
      </c>
      <c r="Q21" s="30">
        <f t="shared" si="7"/>
        <v>0.37720161870830887</v>
      </c>
      <c r="R21" s="46">
        <f t="shared" si="8"/>
        <v>26013.50823354406</v>
      </c>
      <c r="S21" s="51">
        <f t="shared" si="9"/>
        <v>100</v>
      </c>
      <c r="T21" s="23"/>
    </row>
    <row r="22" spans="1:81" s="4" customFormat="1" x14ac:dyDescent="0.2">
      <c r="A22" s="5"/>
      <c r="B22" s="29"/>
      <c r="C22" s="30"/>
      <c r="D22" s="29"/>
      <c r="E22" s="30"/>
      <c r="F22" s="53"/>
      <c r="G22" s="30"/>
      <c r="H22" s="29"/>
      <c r="I22" s="55"/>
      <c r="J22" s="53"/>
      <c r="K22" s="30"/>
      <c r="L22" s="57"/>
      <c r="M22" s="55"/>
      <c r="N22" s="53"/>
      <c r="O22" s="30"/>
      <c r="P22" s="29"/>
      <c r="Q22" s="30"/>
      <c r="R22" s="46"/>
      <c r="S22" s="51"/>
      <c r="T22" s="23"/>
    </row>
    <row r="23" spans="1:81" s="4" customFormat="1" x14ac:dyDescent="0.2">
      <c r="A23" s="10" t="s">
        <v>1</v>
      </c>
      <c r="B23" s="31">
        <f>SUM(B9:B21)</f>
        <v>16634.577963506752</v>
      </c>
      <c r="C23" s="32">
        <f>B23/$R23*100</f>
        <v>8.4343567244246778</v>
      </c>
      <c r="D23" s="31">
        <f>SUM(D9:D21)</f>
        <v>13594.2103292666</v>
      </c>
      <c r="E23" s="32">
        <f>D23/$R23*100</f>
        <v>6.8927759727618536</v>
      </c>
      <c r="F23" s="31">
        <f>SUM(F9:F21)</f>
        <v>100561.71336428412</v>
      </c>
      <c r="G23" s="32">
        <f>F23/$R23*100</f>
        <v>50.988571227623282</v>
      </c>
      <c r="H23" s="31">
        <f>SUM(H9:H21)</f>
        <v>46484.730534231494</v>
      </c>
      <c r="I23" s="56">
        <f>H23/$R23*100</f>
        <v>23.569506868439486</v>
      </c>
      <c r="J23" s="54">
        <f>SUM(J9:J21)</f>
        <v>7716.8607004277037</v>
      </c>
      <c r="K23" s="32">
        <f>J23/$R23*100</f>
        <v>3.9127386389296719</v>
      </c>
      <c r="L23" s="58">
        <f>SUM(L9:L21)</f>
        <v>390.58561429769037</v>
      </c>
      <c r="M23" s="56">
        <f>L23/$R23*100</f>
        <v>0.19804159802806232</v>
      </c>
      <c r="N23" s="54">
        <f>SUM(N9:N21)</f>
        <v>10880.099853633845</v>
      </c>
      <c r="O23" s="32">
        <f>N23/$R23*100</f>
        <v>5.5166198724264568</v>
      </c>
      <c r="P23" s="31">
        <f>SUM(P9:P21)</f>
        <v>961.24840383241201</v>
      </c>
      <c r="Q23" s="35">
        <f>P23/$R23*100</f>
        <v>0.48738909736650987</v>
      </c>
      <c r="R23" s="47">
        <f>SUM(R9:R21)</f>
        <v>197224.02676348062</v>
      </c>
      <c r="S23" s="52">
        <f>R23/$R23*100</f>
        <v>100</v>
      </c>
      <c r="T23" s="23"/>
    </row>
    <row r="24" spans="1:81" s="4" customFormat="1" x14ac:dyDescent="0.2">
      <c r="B24" s="24"/>
      <c r="C24" s="25"/>
      <c r="D24" s="24"/>
      <c r="E24" s="25"/>
      <c r="F24" s="24"/>
      <c r="G24" s="25"/>
      <c r="H24" s="24"/>
      <c r="I24" s="25"/>
      <c r="J24" s="24"/>
      <c r="K24" s="25"/>
      <c r="L24" s="24"/>
      <c r="M24" s="25"/>
      <c r="N24" s="24"/>
      <c r="O24" s="25"/>
      <c r="P24" s="24"/>
      <c r="Q24" s="25"/>
      <c r="R24" s="24"/>
      <c r="S24" s="26"/>
      <c r="T24" s="23"/>
    </row>
    <row r="25" spans="1:81" s="4" customFormat="1" x14ac:dyDescent="0.2">
      <c r="A25" s="48" t="s">
        <v>24</v>
      </c>
      <c r="B25" s="24"/>
      <c r="C25" s="25"/>
      <c r="D25" s="24"/>
      <c r="E25" s="25"/>
      <c r="F25" s="24"/>
      <c r="G25" s="25"/>
      <c r="H25" s="24"/>
      <c r="I25" s="25"/>
      <c r="J25" s="24"/>
      <c r="K25" s="25"/>
      <c r="L25" s="24"/>
      <c r="M25" s="25"/>
      <c r="N25" s="24"/>
      <c r="O25" s="25"/>
      <c r="P25" s="24"/>
      <c r="Q25" s="25"/>
      <c r="R25" s="24"/>
      <c r="S25" s="26"/>
      <c r="T25" s="23"/>
    </row>
    <row r="26" spans="1:81" x14ac:dyDescent="0.2">
      <c r="A26" s="27"/>
      <c r="T26" s="23"/>
    </row>
    <row r="27" spans="1:81" x14ac:dyDescent="0.2">
      <c r="A27" s="1" t="s">
        <v>19</v>
      </c>
      <c r="T27" s="23"/>
    </row>
    <row r="28" spans="1:81" s="2" customFormat="1" x14ac:dyDescent="0.2">
      <c r="A28" s="2" t="s">
        <v>27</v>
      </c>
      <c r="T28" s="23"/>
    </row>
    <row r="29" spans="1:81" x14ac:dyDescent="0.2">
      <c r="T29" s="23"/>
    </row>
    <row r="30" spans="1:81" x14ac:dyDescent="0.2">
      <c r="T30" s="23"/>
    </row>
    <row r="31" spans="1:81" s="4" customFormat="1" x14ac:dyDescent="0.2">
      <c r="A31" s="3"/>
      <c r="B31" s="14" t="s">
        <v>6</v>
      </c>
      <c r="C31" s="15"/>
      <c r="D31" s="15"/>
      <c r="E31" s="39"/>
      <c r="F31" s="15" t="s">
        <v>7</v>
      </c>
      <c r="G31" s="15"/>
      <c r="H31" s="15"/>
      <c r="I31" s="39"/>
      <c r="J31" s="14" t="s">
        <v>8</v>
      </c>
      <c r="K31" s="15"/>
      <c r="L31" s="15"/>
      <c r="M31" s="39"/>
      <c r="N31" s="15" t="s">
        <v>9</v>
      </c>
      <c r="O31" s="15"/>
      <c r="P31" s="15"/>
      <c r="Q31" s="39"/>
      <c r="R31" s="40"/>
      <c r="S31" s="16"/>
      <c r="T31" s="23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</row>
    <row r="32" spans="1:81" s="4" customFormat="1" x14ac:dyDescent="0.2">
      <c r="A32" s="5" t="s">
        <v>0</v>
      </c>
      <c r="B32" s="6" t="s">
        <v>4</v>
      </c>
      <c r="C32" s="7"/>
      <c r="D32" s="8" t="s">
        <v>5</v>
      </c>
      <c r="E32" s="41"/>
      <c r="F32" s="9" t="s">
        <v>4</v>
      </c>
      <c r="G32" s="7"/>
      <c r="H32" s="9" t="s">
        <v>5</v>
      </c>
      <c r="I32" s="42"/>
      <c r="J32" s="6" t="s">
        <v>4</v>
      </c>
      <c r="K32" s="7"/>
      <c r="L32" s="8" t="s">
        <v>5</v>
      </c>
      <c r="M32" s="41"/>
      <c r="N32" s="9" t="s">
        <v>4</v>
      </c>
      <c r="O32" s="7"/>
      <c r="P32" s="9" t="s">
        <v>5</v>
      </c>
      <c r="Q32" s="42"/>
      <c r="R32" s="9" t="s">
        <v>1</v>
      </c>
      <c r="S32" s="8"/>
      <c r="T32" s="23"/>
    </row>
    <row r="33" spans="1:20" s="4" customFormat="1" x14ac:dyDescent="0.2">
      <c r="A33" s="10"/>
      <c r="B33" s="11" t="s">
        <v>2</v>
      </c>
      <c r="C33" s="12" t="s">
        <v>3</v>
      </c>
      <c r="D33" s="13" t="s">
        <v>2</v>
      </c>
      <c r="E33" s="43" t="s">
        <v>3</v>
      </c>
      <c r="F33" s="13" t="s">
        <v>2</v>
      </c>
      <c r="G33" s="12" t="s">
        <v>3</v>
      </c>
      <c r="H33" s="13" t="s">
        <v>2</v>
      </c>
      <c r="I33" s="43" t="s">
        <v>3</v>
      </c>
      <c r="J33" s="11" t="s">
        <v>2</v>
      </c>
      <c r="K33" s="12" t="s">
        <v>3</v>
      </c>
      <c r="L33" s="13" t="s">
        <v>2</v>
      </c>
      <c r="M33" s="43" t="s">
        <v>3</v>
      </c>
      <c r="N33" s="13" t="s">
        <v>2</v>
      </c>
      <c r="O33" s="12" t="s">
        <v>3</v>
      </c>
      <c r="P33" s="13" t="s">
        <v>2</v>
      </c>
      <c r="Q33" s="43" t="s">
        <v>3</v>
      </c>
      <c r="R33" s="13" t="s">
        <v>2</v>
      </c>
      <c r="S33" s="12" t="s">
        <v>3</v>
      </c>
      <c r="T33" s="23"/>
    </row>
    <row r="34" spans="1:20" s="4" customFormat="1" x14ac:dyDescent="0.2">
      <c r="A34" s="5"/>
      <c r="B34" s="5"/>
      <c r="C34" s="5"/>
      <c r="D34" s="5"/>
      <c r="E34" s="44"/>
      <c r="F34" s="45"/>
      <c r="G34" s="5"/>
      <c r="H34" s="5"/>
      <c r="I34" s="44"/>
      <c r="J34" s="5"/>
      <c r="K34" s="5"/>
      <c r="L34" s="5"/>
      <c r="M34" s="44"/>
      <c r="N34" s="45"/>
      <c r="O34" s="5"/>
      <c r="P34" s="5"/>
      <c r="Q34" s="44"/>
      <c r="R34" s="45"/>
      <c r="S34" s="5"/>
      <c r="T34" s="23"/>
    </row>
    <row r="35" spans="1:20" s="4" customFormat="1" x14ac:dyDescent="0.2">
      <c r="A35" s="5" t="s">
        <v>29</v>
      </c>
      <c r="B35" s="29">
        <v>0</v>
      </c>
      <c r="C35" s="30">
        <f>B35/$R35*100</f>
        <v>0</v>
      </c>
      <c r="D35" s="29">
        <v>0</v>
      </c>
      <c r="E35" s="30">
        <f>D35/$R35*100</f>
        <v>0</v>
      </c>
      <c r="F35" s="46">
        <v>1.5289999999999999</v>
      </c>
      <c r="G35" s="30">
        <f>F35/$R35*100</f>
        <v>100</v>
      </c>
      <c r="H35" s="29">
        <v>0</v>
      </c>
      <c r="I35" s="30">
        <f>H35/$R35*100</f>
        <v>0</v>
      </c>
      <c r="J35" s="46">
        <v>0</v>
      </c>
      <c r="K35" s="30">
        <f>J35/$R35*100</f>
        <v>0</v>
      </c>
      <c r="L35" s="29">
        <v>0</v>
      </c>
      <c r="M35" s="30">
        <f>L35/$R35*100</f>
        <v>0</v>
      </c>
      <c r="N35" s="46">
        <v>0</v>
      </c>
      <c r="O35" s="30">
        <f>N35/$R35*100</f>
        <v>0</v>
      </c>
      <c r="P35" s="29">
        <v>0</v>
      </c>
      <c r="Q35" s="30">
        <f>P35/$R35*100</f>
        <v>0</v>
      </c>
      <c r="R35" s="46">
        <f>B35+D35+F35+H35+J35+L35+N35+P35</f>
        <v>1.5289999999999999</v>
      </c>
      <c r="S35" s="51">
        <f>R35/$R35*100</f>
        <v>100</v>
      </c>
      <c r="T35" s="23"/>
    </row>
    <row r="36" spans="1:20" s="4" customFormat="1" x14ac:dyDescent="0.2">
      <c r="A36" s="5" t="s">
        <v>30</v>
      </c>
      <c r="B36" s="29">
        <v>0</v>
      </c>
      <c r="C36" s="30">
        <f t="shared" ref="C36:C47" si="10">B36/$R36*100</f>
        <v>0</v>
      </c>
      <c r="D36" s="29">
        <v>0</v>
      </c>
      <c r="E36" s="30">
        <f t="shared" ref="E36:E47" si="11">D36/$R36*100</f>
        <v>0</v>
      </c>
      <c r="F36" s="46">
        <v>165.63668949579841</v>
      </c>
      <c r="G36" s="30">
        <f t="shared" ref="G36:G47" si="12">F36/$R36*100</f>
        <v>88.551145935781676</v>
      </c>
      <c r="H36" s="29">
        <v>21.415310504201642</v>
      </c>
      <c r="I36" s="30">
        <f t="shared" ref="I36:I47" si="13">H36/$R36*100</f>
        <v>11.448854064218311</v>
      </c>
      <c r="J36" s="46">
        <v>0</v>
      </c>
      <c r="K36" s="30">
        <f t="shared" ref="K36:K47" si="14">J36/$R36*100</f>
        <v>0</v>
      </c>
      <c r="L36" s="29">
        <v>0</v>
      </c>
      <c r="M36" s="30">
        <f t="shared" ref="M36:M47" si="15">L36/$R36*100</f>
        <v>0</v>
      </c>
      <c r="N36" s="46">
        <v>0</v>
      </c>
      <c r="O36" s="30">
        <f t="shared" ref="O36:O47" si="16">N36/$R36*100</f>
        <v>0</v>
      </c>
      <c r="P36" s="29">
        <v>0</v>
      </c>
      <c r="Q36" s="30">
        <f t="shared" ref="Q36:Q47" si="17">P36/$R36*100</f>
        <v>0</v>
      </c>
      <c r="R36" s="46">
        <f t="shared" ref="R36:R47" si="18">B36+D36+F36+H36+J36+L36+N36+P36</f>
        <v>187.05200000000005</v>
      </c>
      <c r="S36" s="51">
        <f t="shared" ref="S36:S47" si="19">R36/$R36*100</f>
        <v>100</v>
      </c>
      <c r="T36" s="23"/>
    </row>
    <row r="37" spans="1:20" s="4" customFormat="1" x14ac:dyDescent="0.2">
      <c r="A37" s="5" t="s">
        <v>22</v>
      </c>
      <c r="B37" s="29">
        <v>3.7627682539682499</v>
      </c>
      <c r="C37" s="30">
        <f t="shared" si="10"/>
        <v>0.30493272726026355</v>
      </c>
      <c r="D37" s="29">
        <v>0.58750000000000002</v>
      </c>
      <c r="E37" s="30">
        <f t="shared" si="11"/>
        <v>4.7610685849832433E-2</v>
      </c>
      <c r="F37" s="46">
        <v>1215.5620433513209</v>
      </c>
      <c r="G37" s="30">
        <f t="shared" si="12"/>
        <v>98.50849800337042</v>
      </c>
      <c r="H37" s="29">
        <v>14.05436943143812</v>
      </c>
      <c r="I37" s="30">
        <f t="shared" si="13"/>
        <v>1.1389585835194695</v>
      </c>
      <c r="J37" s="46">
        <v>0</v>
      </c>
      <c r="K37" s="30">
        <f t="shared" si="14"/>
        <v>0</v>
      </c>
      <c r="L37" s="29">
        <v>0</v>
      </c>
      <c r="M37" s="30">
        <f t="shared" si="15"/>
        <v>0</v>
      </c>
      <c r="N37" s="46">
        <v>0</v>
      </c>
      <c r="O37" s="30">
        <f t="shared" si="16"/>
        <v>0</v>
      </c>
      <c r="P37" s="29">
        <v>0</v>
      </c>
      <c r="Q37" s="30">
        <f t="shared" si="17"/>
        <v>0</v>
      </c>
      <c r="R37" s="46">
        <f t="shared" si="18"/>
        <v>1233.9666810367273</v>
      </c>
      <c r="S37" s="51">
        <f t="shared" si="19"/>
        <v>100</v>
      </c>
      <c r="T37" s="23"/>
    </row>
    <row r="38" spans="1:20" s="4" customFormat="1" x14ac:dyDescent="0.2">
      <c r="A38" s="5" t="s">
        <v>31</v>
      </c>
      <c r="B38" s="29">
        <v>0</v>
      </c>
      <c r="C38" s="30">
        <f t="shared" si="10"/>
        <v>0</v>
      </c>
      <c r="D38" s="29">
        <v>0</v>
      </c>
      <c r="E38" s="30">
        <f t="shared" si="11"/>
        <v>0</v>
      </c>
      <c r="F38" s="46">
        <v>581.51311713250504</v>
      </c>
      <c r="G38" s="30">
        <f t="shared" si="12"/>
        <v>98.959430676888388</v>
      </c>
      <c r="H38" s="29">
        <v>6.114674534161491</v>
      </c>
      <c r="I38" s="30">
        <f t="shared" si="13"/>
        <v>1.0405693231116027</v>
      </c>
      <c r="J38" s="46">
        <v>0</v>
      </c>
      <c r="K38" s="30">
        <f t="shared" si="14"/>
        <v>0</v>
      </c>
      <c r="L38" s="29">
        <v>0</v>
      </c>
      <c r="M38" s="30">
        <f t="shared" si="15"/>
        <v>0</v>
      </c>
      <c r="N38" s="46">
        <v>0</v>
      </c>
      <c r="O38" s="30">
        <f t="shared" si="16"/>
        <v>0</v>
      </c>
      <c r="P38" s="29">
        <v>0</v>
      </c>
      <c r="Q38" s="30">
        <f t="shared" si="17"/>
        <v>0</v>
      </c>
      <c r="R38" s="46">
        <f t="shared" si="18"/>
        <v>587.62779166666655</v>
      </c>
      <c r="S38" s="51">
        <f t="shared" si="19"/>
        <v>100</v>
      </c>
      <c r="T38" s="23"/>
    </row>
    <row r="39" spans="1:20" s="4" customFormat="1" x14ac:dyDescent="0.2">
      <c r="A39" s="5" t="s">
        <v>32</v>
      </c>
      <c r="B39" s="29">
        <v>0</v>
      </c>
      <c r="C39" s="30">
        <f t="shared" si="10"/>
        <v>0</v>
      </c>
      <c r="D39" s="29">
        <v>0.13875000000000001</v>
      </c>
      <c r="E39" s="30">
        <f t="shared" si="11"/>
        <v>2.501739948865327E-2</v>
      </c>
      <c r="F39" s="46">
        <v>543.89913853751705</v>
      </c>
      <c r="G39" s="30">
        <f t="shared" si="12"/>
        <v>98.068050669026547</v>
      </c>
      <c r="H39" s="29">
        <v>10.576111462485139</v>
      </c>
      <c r="I39" s="30">
        <f t="shared" si="13"/>
        <v>1.9069319314847979</v>
      </c>
      <c r="J39" s="46">
        <v>0</v>
      </c>
      <c r="K39" s="30">
        <f t="shared" si="14"/>
        <v>0</v>
      </c>
      <c r="L39" s="29">
        <v>0</v>
      </c>
      <c r="M39" s="30">
        <f t="shared" si="15"/>
        <v>0</v>
      </c>
      <c r="N39" s="46">
        <v>0</v>
      </c>
      <c r="O39" s="30">
        <f t="shared" si="16"/>
        <v>0</v>
      </c>
      <c r="P39" s="29">
        <v>0</v>
      </c>
      <c r="Q39" s="30">
        <f t="shared" si="17"/>
        <v>0</v>
      </c>
      <c r="R39" s="46">
        <f t="shared" si="18"/>
        <v>554.61400000000219</v>
      </c>
      <c r="S39" s="51">
        <f t="shared" si="19"/>
        <v>100</v>
      </c>
      <c r="T39" s="23"/>
    </row>
    <row r="40" spans="1:20" s="4" customFormat="1" x14ac:dyDescent="0.2">
      <c r="A40" s="5" t="s">
        <v>23</v>
      </c>
      <c r="B40" s="29">
        <v>0.67021428571428598</v>
      </c>
      <c r="C40" s="30">
        <f t="shared" si="10"/>
        <v>0.13790530903840431</v>
      </c>
      <c r="D40" s="29">
        <v>0</v>
      </c>
      <c r="E40" s="30">
        <f t="shared" si="11"/>
        <v>0</v>
      </c>
      <c r="F40" s="46">
        <v>480.61511309523996</v>
      </c>
      <c r="G40" s="30">
        <f t="shared" si="12"/>
        <v>98.892812511880365</v>
      </c>
      <c r="H40" s="29">
        <v>4.71067261904762</v>
      </c>
      <c r="I40" s="30">
        <f t="shared" si="13"/>
        <v>0.96928217908122738</v>
      </c>
      <c r="J40" s="46">
        <v>0</v>
      </c>
      <c r="K40" s="30">
        <f t="shared" si="14"/>
        <v>0</v>
      </c>
      <c r="L40" s="29">
        <v>0</v>
      </c>
      <c r="M40" s="30">
        <f t="shared" si="15"/>
        <v>0</v>
      </c>
      <c r="N40" s="46">
        <v>0</v>
      </c>
      <c r="O40" s="30">
        <f t="shared" si="16"/>
        <v>0</v>
      </c>
      <c r="P40" s="29">
        <v>0</v>
      </c>
      <c r="Q40" s="30">
        <f t="shared" si="17"/>
        <v>0</v>
      </c>
      <c r="R40" s="46">
        <f t="shared" si="18"/>
        <v>485.99600000000186</v>
      </c>
      <c r="S40" s="51">
        <f t="shared" si="19"/>
        <v>100</v>
      </c>
      <c r="T40" s="23"/>
    </row>
    <row r="41" spans="1:20" s="4" customFormat="1" x14ac:dyDescent="0.2">
      <c r="A41" s="5" t="s">
        <v>13</v>
      </c>
      <c r="B41" s="29">
        <v>9.9311588744588803</v>
      </c>
      <c r="C41" s="30">
        <f t="shared" si="10"/>
        <v>0.46920994594754656</v>
      </c>
      <c r="D41" s="29">
        <v>0.903590792838875</v>
      </c>
      <c r="E41" s="30">
        <f t="shared" si="11"/>
        <v>4.269127021590724E-2</v>
      </c>
      <c r="F41" s="46">
        <v>2067.809031609705</v>
      </c>
      <c r="G41" s="30">
        <f t="shared" si="12"/>
        <v>97.696208087729701</v>
      </c>
      <c r="H41" s="29">
        <v>37.926628244771202</v>
      </c>
      <c r="I41" s="30">
        <f t="shared" si="13"/>
        <v>1.7918906961068446</v>
      </c>
      <c r="J41" s="46">
        <v>0</v>
      </c>
      <c r="K41" s="30">
        <f t="shared" si="14"/>
        <v>0</v>
      </c>
      <c r="L41" s="29">
        <v>0</v>
      </c>
      <c r="M41" s="30">
        <f t="shared" si="15"/>
        <v>0</v>
      </c>
      <c r="N41" s="46">
        <v>0</v>
      </c>
      <c r="O41" s="30">
        <f t="shared" si="16"/>
        <v>0</v>
      </c>
      <c r="P41" s="29">
        <v>0</v>
      </c>
      <c r="Q41" s="30">
        <f t="shared" si="17"/>
        <v>0</v>
      </c>
      <c r="R41" s="46">
        <f t="shared" si="18"/>
        <v>2116.5704095217739</v>
      </c>
      <c r="S41" s="51">
        <f t="shared" si="19"/>
        <v>100</v>
      </c>
      <c r="T41" s="23"/>
    </row>
    <row r="42" spans="1:20" s="4" customFormat="1" x14ac:dyDescent="0.2">
      <c r="A42" s="5" t="s">
        <v>14</v>
      </c>
      <c r="B42" s="29">
        <v>0</v>
      </c>
      <c r="C42" s="30">
        <f t="shared" si="10"/>
        <v>0</v>
      </c>
      <c r="D42" s="29">
        <v>1.1946000000000001</v>
      </c>
      <c r="E42" s="30">
        <f t="shared" si="11"/>
        <v>3.1970753691918192</v>
      </c>
      <c r="F42" s="46">
        <v>35.26</v>
      </c>
      <c r="G42" s="30">
        <f t="shared" si="12"/>
        <v>94.365375454297279</v>
      </c>
      <c r="H42" s="29">
        <v>0.91080000000000005</v>
      </c>
      <c r="I42" s="30">
        <f t="shared" si="13"/>
        <v>2.4375491765108901</v>
      </c>
      <c r="J42" s="46">
        <v>0</v>
      </c>
      <c r="K42" s="30">
        <f t="shared" si="14"/>
        <v>0</v>
      </c>
      <c r="L42" s="29">
        <v>0</v>
      </c>
      <c r="M42" s="30">
        <f t="shared" si="15"/>
        <v>0</v>
      </c>
      <c r="N42" s="46">
        <v>0</v>
      </c>
      <c r="O42" s="30">
        <f t="shared" si="16"/>
        <v>0</v>
      </c>
      <c r="P42" s="29">
        <v>0</v>
      </c>
      <c r="Q42" s="30">
        <f t="shared" si="17"/>
        <v>0</v>
      </c>
      <c r="R42" s="46">
        <f t="shared" si="18"/>
        <v>37.365400000000001</v>
      </c>
      <c r="S42" s="51">
        <f t="shared" si="19"/>
        <v>100</v>
      </c>
      <c r="T42" s="23"/>
    </row>
    <row r="43" spans="1:20" s="4" customFormat="1" x14ac:dyDescent="0.2">
      <c r="A43" s="5" t="s">
        <v>25</v>
      </c>
      <c r="B43" s="29">
        <v>0</v>
      </c>
      <c r="C43" s="65" t="s">
        <v>34</v>
      </c>
      <c r="D43" s="63">
        <v>0</v>
      </c>
      <c r="E43" s="65" t="s">
        <v>34</v>
      </c>
      <c r="F43" s="64">
        <v>0</v>
      </c>
      <c r="G43" s="65" t="s">
        <v>34</v>
      </c>
      <c r="H43" s="63">
        <v>0</v>
      </c>
      <c r="I43" s="65" t="s">
        <v>34</v>
      </c>
      <c r="J43" s="64">
        <v>0</v>
      </c>
      <c r="K43" s="65" t="s">
        <v>34</v>
      </c>
      <c r="L43" s="63">
        <v>0</v>
      </c>
      <c r="M43" s="65" t="s">
        <v>34</v>
      </c>
      <c r="N43" s="64">
        <v>0</v>
      </c>
      <c r="O43" s="65" t="s">
        <v>34</v>
      </c>
      <c r="P43" s="63">
        <v>0</v>
      </c>
      <c r="Q43" s="65" t="s">
        <v>34</v>
      </c>
      <c r="R43" s="46">
        <f t="shared" si="18"/>
        <v>0</v>
      </c>
      <c r="S43" s="62" t="s">
        <v>34</v>
      </c>
      <c r="T43" s="23"/>
    </row>
    <row r="44" spans="1:20" s="4" customFormat="1" x14ac:dyDescent="0.2">
      <c r="A44" s="5" t="s">
        <v>15</v>
      </c>
      <c r="B44" s="29">
        <v>0.673416666666667</v>
      </c>
      <c r="C44" s="30">
        <f t="shared" si="10"/>
        <v>0.37255202981153879</v>
      </c>
      <c r="D44" s="29">
        <v>0</v>
      </c>
      <c r="E44" s="30">
        <f t="shared" si="11"/>
        <v>0</v>
      </c>
      <c r="F44" s="46">
        <v>180.0843333333334</v>
      </c>
      <c r="G44" s="30">
        <f t="shared" si="12"/>
        <v>99.62744797018847</v>
      </c>
      <c r="H44" s="29">
        <v>0</v>
      </c>
      <c r="I44" s="30">
        <f t="shared" si="13"/>
        <v>0</v>
      </c>
      <c r="J44" s="46">
        <v>0</v>
      </c>
      <c r="K44" s="30">
        <f t="shared" si="14"/>
        <v>0</v>
      </c>
      <c r="L44" s="29">
        <v>0</v>
      </c>
      <c r="M44" s="30">
        <f t="shared" si="15"/>
        <v>0</v>
      </c>
      <c r="N44" s="46">
        <v>0</v>
      </c>
      <c r="O44" s="30">
        <f t="shared" si="16"/>
        <v>0</v>
      </c>
      <c r="P44" s="29">
        <v>0</v>
      </c>
      <c r="Q44" s="30">
        <f t="shared" si="17"/>
        <v>0</v>
      </c>
      <c r="R44" s="46">
        <f t="shared" si="18"/>
        <v>180.75775000000007</v>
      </c>
      <c r="S44" s="51">
        <f t="shared" si="19"/>
        <v>100</v>
      </c>
      <c r="T44" s="23"/>
    </row>
    <row r="45" spans="1:20" s="4" customFormat="1" x14ac:dyDescent="0.2">
      <c r="A45" s="5" t="s">
        <v>16</v>
      </c>
      <c r="B45" s="29">
        <v>2.8895067456305044</v>
      </c>
      <c r="C45" s="30">
        <f t="shared" si="10"/>
        <v>0.14279493582041394</v>
      </c>
      <c r="D45" s="29">
        <v>1.7281704805491951</v>
      </c>
      <c r="E45" s="30">
        <f t="shared" si="11"/>
        <v>8.5403501213460215E-2</v>
      </c>
      <c r="F45" s="46">
        <v>1987.0739480619879</v>
      </c>
      <c r="G45" s="30">
        <f t="shared" si="12"/>
        <v>98.198108487894814</v>
      </c>
      <c r="H45" s="29">
        <v>31.844243844119198</v>
      </c>
      <c r="I45" s="30">
        <f t="shared" si="13"/>
        <v>1.5736930750713276</v>
      </c>
      <c r="J45" s="46">
        <v>0</v>
      </c>
      <c r="K45" s="30">
        <f t="shared" si="14"/>
        <v>0</v>
      </c>
      <c r="L45" s="29">
        <v>0</v>
      </c>
      <c r="M45" s="30">
        <f t="shared" si="15"/>
        <v>0</v>
      </c>
      <c r="N45" s="46">
        <v>0</v>
      </c>
      <c r="O45" s="30">
        <f t="shared" si="16"/>
        <v>0</v>
      </c>
      <c r="P45" s="29">
        <v>0</v>
      </c>
      <c r="Q45" s="30">
        <f t="shared" si="17"/>
        <v>0</v>
      </c>
      <c r="R45" s="46">
        <f t="shared" si="18"/>
        <v>2023.5358691322867</v>
      </c>
      <c r="S45" s="51">
        <f t="shared" si="19"/>
        <v>100</v>
      </c>
      <c r="T45" s="23"/>
    </row>
    <row r="46" spans="1:20" s="4" customFormat="1" x14ac:dyDescent="0.2">
      <c r="A46" s="5" t="s">
        <v>33</v>
      </c>
      <c r="B46" s="29">
        <v>0</v>
      </c>
      <c r="C46" s="65" t="s">
        <v>34</v>
      </c>
      <c r="D46" s="63">
        <v>0</v>
      </c>
      <c r="E46" s="65" t="s">
        <v>34</v>
      </c>
      <c r="F46" s="64">
        <v>0</v>
      </c>
      <c r="G46" s="65" t="s">
        <v>34</v>
      </c>
      <c r="H46" s="63">
        <v>0</v>
      </c>
      <c r="I46" s="65" t="s">
        <v>34</v>
      </c>
      <c r="J46" s="64">
        <v>0</v>
      </c>
      <c r="K46" s="65" t="s">
        <v>34</v>
      </c>
      <c r="L46" s="63">
        <v>0</v>
      </c>
      <c r="M46" s="65" t="s">
        <v>34</v>
      </c>
      <c r="N46" s="64">
        <v>0</v>
      </c>
      <c r="O46" s="65" t="s">
        <v>34</v>
      </c>
      <c r="P46" s="63">
        <v>0</v>
      </c>
      <c r="Q46" s="65" t="s">
        <v>34</v>
      </c>
      <c r="R46" s="46">
        <f t="shared" ref="R46" si="20">B46+D46+F46+H46+J46+L46+N46+P46</f>
        <v>0</v>
      </c>
      <c r="S46" s="62" t="s">
        <v>34</v>
      </c>
      <c r="T46" s="23"/>
    </row>
    <row r="47" spans="1:20" s="4" customFormat="1" x14ac:dyDescent="0.2">
      <c r="A47" s="5" t="s">
        <v>17</v>
      </c>
      <c r="B47" s="29">
        <v>0.46065384615384597</v>
      </c>
      <c r="C47" s="30">
        <f t="shared" si="10"/>
        <v>0.19013840998541182</v>
      </c>
      <c r="D47" s="29">
        <v>0.54383333333333295</v>
      </c>
      <c r="E47" s="30">
        <f t="shared" si="11"/>
        <v>0.22447138162509203</v>
      </c>
      <c r="F47" s="46">
        <v>234.61231761801</v>
      </c>
      <c r="G47" s="30">
        <f t="shared" si="12"/>
        <v>96.838034474985577</v>
      </c>
      <c r="H47" s="29">
        <v>6.6560984992061094</v>
      </c>
      <c r="I47" s="30">
        <f t="shared" si="13"/>
        <v>2.7473557334039187</v>
      </c>
      <c r="J47" s="46">
        <v>0</v>
      </c>
      <c r="K47" s="30">
        <f t="shared" si="14"/>
        <v>0</v>
      </c>
      <c r="L47" s="29">
        <v>0</v>
      </c>
      <c r="M47" s="30">
        <f t="shared" si="15"/>
        <v>0</v>
      </c>
      <c r="N47" s="46">
        <v>0</v>
      </c>
      <c r="O47" s="30">
        <f t="shared" si="16"/>
        <v>0</v>
      </c>
      <c r="P47" s="29">
        <v>0</v>
      </c>
      <c r="Q47" s="30">
        <f t="shared" si="17"/>
        <v>0</v>
      </c>
      <c r="R47" s="46">
        <f t="shared" si="18"/>
        <v>242.27290329670328</v>
      </c>
      <c r="S47" s="51">
        <f t="shared" si="19"/>
        <v>100</v>
      </c>
      <c r="T47" s="23"/>
    </row>
    <row r="48" spans="1:20" s="4" customFormat="1" x14ac:dyDescent="0.2">
      <c r="A48" s="5"/>
      <c r="B48" s="29"/>
      <c r="C48" s="30"/>
      <c r="D48" s="29"/>
      <c r="E48" s="30"/>
      <c r="F48" s="46"/>
      <c r="G48" s="30"/>
      <c r="H48" s="29"/>
      <c r="I48" s="30"/>
      <c r="J48" s="46"/>
      <c r="K48" s="30"/>
      <c r="L48" s="29"/>
      <c r="M48" s="30"/>
      <c r="N48" s="46"/>
      <c r="O48" s="30"/>
      <c r="P48" s="29"/>
      <c r="Q48" s="30"/>
      <c r="R48" s="46"/>
      <c r="S48" s="51"/>
      <c r="T48" s="23"/>
    </row>
    <row r="49" spans="1:81" s="4" customFormat="1" x14ac:dyDescent="0.2">
      <c r="A49" s="10" t="s">
        <v>1</v>
      </c>
      <c r="B49" s="31">
        <f>SUM(B35:B47)</f>
        <v>18.387718672592435</v>
      </c>
      <c r="C49" s="32">
        <f>B49/$R49*100</f>
        <v>0.24032187968942251</v>
      </c>
      <c r="D49" s="31">
        <f>SUM(D35:D47)</f>
        <v>5.0964446067214029</v>
      </c>
      <c r="E49" s="32">
        <f>D49/$R49*100</f>
        <v>6.6608977950369519E-2</v>
      </c>
      <c r="F49" s="31">
        <f>SUM(F35:F47)</f>
        <v>7493.5947322354168</v>
      </c>
      <c r="G49" s="32">
        <f>F49/$R49*100</f>
        <v>97.938999597913138</v>
      </c>
      <c r="H49" s="31">
        <f>SUM(H35:H47)</f>
        <v>134.20890913943052</v>
      </c>
      <c r="I49" s="32">
        <f>H49/$R49*100</f>
        <v>1.7540695444470573</v>
      </c>
      <c r="J49" s="31">
        <f>SUM(J35:J47)</f>
        <v>0</v>
      </c>
      <c r="K49" s="32">
        <f>J49/$R49*100</f>
        <v>0</v>
      </c>
      <c r="L49" s="31">
        <f>SUM(L35:L47)</f>
        <v>0</v>
      </c>
      <c r="M49" s="32">
        <f>L49/$R49*100</f>
        <v>0</v>
      </c>
      <c r="N49" s="31">
        <f>SUM(N35:N47)</f>
        <v>0</v>
      </c>
      <c r="O49" s="32">
        <f>N49/$R49*100</f>
        <v>0</v>
      </c>
      <c r="P49" s="31">
        <f>SUM(P35:P47)</f>
        <v>0</v>
      </c>
      <c r="Q49" s="32">
        <f>P49/$R49*100</f>
        <v>0</v>
      </c>
      <c r="R49" s="47">
        <f>SUM(R35:R47)</f>
        <v>7651.2878046541628</v>
      </c>
      <c r="S49" s="52">
        <f>R49/$R49*100</f>
        <v>100</v>
      </c>
      <c r="T49" s="23"/>
    </row>
    <row r="50" spans="1:81" s="4" customFormat="1" x14ac:dyDescent="0.2">
      <c r="B50" s="24"/>
      <c r="C50" s="25"/>
      <c r="D50" s="24"/>
      <c r="E50" s="25"/>
      <c r="F50" s="24"/>
      <c r="G50" s="25"/>
      <c r="H50" s="24"/>
      <c r="I50" s="25"/>
      <c r="J50" s="24"/>
      <c r="K50" s="25"/>
      <c r="L50" s="24"/>
      <c r="M50" s="25"/>
      <c r="N50" s="24"/>
      <c r="O50" s="25"/>
      <c r="P50" s="24"/>
      <c r="Q50" s="25"/>
      <c r="R50" s="24"/>
      <c r="S50" s="26"/>
      <c r="T50" s="23"/>
    </row>
    <row r="51" spans="1:81" s="4" customFormat="1" x14ac:dyDescent="0.2">
      <c r="A51" s="48" t="s">
        <v>24</v>
      </c>
      <c r="B51" s="24"/>
      <c r="C51" s="25"/>
      <c r="D51" s="24"/>
      <c r="E51" s="25"/>
      <c r="F51" s="24"/>
      <c r="G51" s="25"/>
      <c r="H51" s="24"/>
      <c r="I51" s="25"/>
      <c r="J51" s="24"/>
      <c r="K51" s="25"/>
      <c r="L51" s="24"/>
      <c r="M51" s="25"/>
      <c r="N51" s="24"/>
      <c r="O51" s="25"/>
      <c r="P51" s="24"/>
      <c r="Q51" s="25"/>
      <c r="R51" s="24"/>
      <c r="S51" s="26"/>
      <c r="T51" s="23"/>
    </row>
    <row r="52" spans="1:81" x14ac:dyDescent="0.2">
      <c r="A52" s="27" t="s">
        <v>10</v>
      </c>
      <c r="T52" s="23"/>
    </row>
    <row r="53" spans="1:81" x14ac:dyDescent="0.2">
      <c r="A53" s="1" t="s">
        <v>20</v>
      </c>
      <c r="T53" s="23"/>
    </row>
    <row r="54" spans="1:81" s="2" customFormat="1" x14ac:dyDescent="0.2">
      <c r="A54" s="2" t="s">
        <v>28</v>
      </c>
      <c r="R54" s="21"/>
      <c r="T54" s="23"/>
    </row>
    <row r="55" spans="1:81" x14ac:dyDescent="0.2">
      <c r="T55" s="23"/>
    </row>
    <row r="56" spans="1:81" x14ac:dyDescent="0.2">
      <c r="T56" s="23"/>
    </row>
    <row r="57" spans="1:81" s="4" customFormat="1" x14ac:dyDescent="0.2">
      <c r="A57" s="3"/>
      <c r="B57" s="14" t="s">
        <v>6</v>
      </c>
      <c r="C57" s="15"/>
      <c r="D57" s="15"/>
      <c r="E57" s="39"/>
      <c r="F57" s="15" t="s">
        <v>7</v>
      </c>
      <c r="G57" s="15"/>
      <c r="H57" s="15"/>
      <c r="I57" s="39"/>
      <c r="J57" s="14" t="s">
        <v>8</v>
      </c>
      <c r="K57" s="15"/>
      <c r="L57" s="15"/>
      <c r="M57" s="39"/>
      <c r="N57" s="15" t="s">
        <v>9</v>
      </c>
      <c r="O57" s="15"/>
      <c r="P57" s="15"/>
      <c r="Q57" s="39"/>
      <c r="R57" s="40"/>
      <c r="S57" s="16"/>
      <c r="T57" s="23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</row>
    <row r="58" spans="1:81" s="4" customFormat="1" x14ac:dyDescent="0.2">
      <c r="A58" s="5" t="s">
        <v>0</v>
      </c>
      <c r="B58" s="6" t="s">
        <v>4</v>
      </c>
      <c r="C58" s="7"/>
      <c r="D58" s="8" t="s">
        <v>5</v>
      </c>
      <c r="E58" s="41"/>
      <c r="F58" s="9" t="s">
        <v>4</v>
      </c>
      <c r="G58" s="7"/>
      <c r="H58" s="9" t="s">
        <v>5</v>
      </c>
      <c r="I58" s="42"/>
      <c r="J58" s="6" t="s">
        <v>4</v>
      </c>
      <c r="K58" s="7"/>
      <c r="L58" s="8" t="s">
        <v>5</v>
      </c>
      <c r="M58" s="41"/>
      <c r="N58" s="9" t="s">
        <v>4</v>
      </c>
      <c r="O58" s="7"/>
      <c r="P58" s="9" t="s">
        <v>5</v>
      </c>
      <c r="Q58" s="42"/>
      <c r="R58" s="9" t="s">
        <v>1</v>
      </c>
      <c r="S58" s="8"/>
      <c r="T58" s="23"/>
    </row>
    <row r="59" spans="1:81" s="4" customFormat="1" x14ac:dyDescent="0.2">
      <c r="A59" s="10"/>
      <c r="B59" s="11" t="s">
        <v>2</v>
      </c>
      <c r="C59" s="12" t="s">
        <v>3</v>
      </c>
      <c r="D59" s="13" t="s">
        <v>2</v>
      </c>
      <c r="E59" s="43" t="s">
        <v>3</v>
      </c>
      <c r="F59" s="13" t="s">
        <v>2</v>
      </c>
      <c r="G59" s="12" t="s">
        <v>3</v>
      </c>
      <c r="H59" s="13" t="s">
        <v>2</v>
      </c>
      <c r="I59" s="43" t="s">
        <v>3</v>
      </c>
      <c r="J59" s="11" t="s">
        <v>2</v>
      </c>
      <c r="K59" s="12" t="s">
        <v>3</v>
      </c>
      <c r="L59" s="13" t="s">
        <v>2</v>
      </c>
      <c r="M59" s="43" t="s">
        <v>3</v>
      </c>
      <c r="N59" s="13" t="s">
        <v>2</v>
      </c>
      <c r="O59" s="12" t="s">
        <v>3</v>
      </c>
      <c r="P59" s="13" t="s">
        <v>2</v>
      </c>
      <c r="Q59" s="43" t="s">
        <v>3</v>
      </c>
      <c r="R59" s="13" t="s">
        <v>2</v>
      </c>
      <c r="S59" s="12" t="s">
        <v>3</v>
      </c>
      <c r="T59" s="23"/>
    </row>
    <row r="60" spans="1:81" s="4" customFormat="1" x14ac:dyDescent="0.2">
      <c r="A60" s="5"/>
      <c r="B60" s="5"/>
      <c r="C60" s="5"/>
      <c r="D60" s="5"/>
      <c r="E60" s="44"/>
      <c r="F60" s="45"/>
      <c r="G60" s="5"/>
      <c r="H60" s="5"/>
      <c r="I60" s="44"/>
      <c r="J60" s="5"/>
      <c r="K60" s="5"/>
      <c r="L60" s="5"/>
      <c r="M60" s="44"/>
      <c r="N60" s="45"/>
      <c r="O60" s="5"/>
      <c r="P60" s="5"/>
      <c r="Q60" s="44"/>
      <c r="R60" s="45"/>
      <c r="S60" s="5"/>
      <c r="T60" s="23"/>
    </row>
    <row r="61" spans="1:81" s="4" customFormat="1" x14ac:dyDescent="0.2">
      <c r="A61" s="5" t="s">
        <v>29</v>
      </c>
      <c r="B61" s="29">
        <f>B9+B35</f>
        <v>3.4720781013042199</v>
      </c>
      <c r="C61" s="30">
        <f>B61/$R61*100</f>
        <v>0.1420078590553959</v>
      </c>
      <c r="D61" s="29">
        <f>D9+D35</f>
        <v>4.3113214285714196</v>
      </c>
      <c r="E61" s="30">
        <f>D61/$R61*100</f>
        <v>0.17633287843988921</v>
      </c>
      <c r="F61" s="46">
        <f>F9+F35</f>
        <v>79.659840476190496</v>
      </c>
      <c r="G61" s="30">
        <f>F61/$R61*100</f>
        <v>3.2580843715666772</v>
      </c>
      <c r="H61" s="29">
        <f>H9+H35</f>
        <v>37.547395238095199</v>
      </c>
      <c r="I61" s="30">
        <f>H61/$R61*100</f>
        <v>1.5356870022208871</v>
      </c>
      <c r="J61" s="46">
        <f>J9+J35</f>
        <v>1003.5232766998217</v>
      </c>
      <c r="K61" s="30">
        <f>J61/$R61*100</f>
        <v>41.044062915193891</v>
      </c>
      <c r="L61" s="29">
        <f>L9+L35</f>
        <v>68.568515075174503</v>
      </c>
      <c r="M61" s="30">
        <f>L61/$R61*100</f>
        <v>2.8044495948335815</v>
      </c>
      <c r="N61" s="46">
        <f>N9+N35</f>
        <v>1134.0496932430119</v>
      </c>
      <c r="O61" s="30">
        <f>N61/$R61*100</f>
        <v>46.382588265907813</v>
      </c>
      <c r="P61" s="29">
        <f>P9+P35</f>
        <v>113.8579840881787</v>
      </c>
      <c r="Q61" s="30">
        <f>P61/$R61*100</f>
        <v>4.6567871127818572</v>
      </c>
      <c r="R61" s="46">
        <f>R9+R35</f>
        <v>2444.9901043503482</v>
      </c>
      <c r="S61" s="51">
        <f>R61/$R61*100</f>
        <v>100</v>
      </c>
      <c r="T61" s="23"/>
    </row>
    <row r="62" spans="1:81" s="4" customFormat="1" x14ac:dyDescent="0.2">
      <c r="A62" s="5" t="s">
        <v>30</v>
      </c>
      <c r="B62" s="29">
        <f t="shared" ref="B62:B73" si="21">B10+B36</f>
        <v>35.657966086751003</v>
      </c>
      <c r="C62" s="30">
        <f t="shared" ref="C62:C72" si="22">B62/$R62*100</f>
        <v>0.58927814567326331</v>
      </c>
      <c r="D62" s="29">
        <f t="shared" ref="D62:D73" si="23">D10+D36</f>
        <v>24.334473855436652</v>
      </c>
      <c r="E62" s="30">
        <f t="shared" ref="E62:E72" si="24">D62/$R62*100</f>
        <v>0.40214782847062813</v>
      </c>
      <c r="F62" s="46">
        <f t="shared" ref="F62:F73" si="25">F10+F36</f>
        <v>1656.2160874419235</v>
      </c>
      <c r="G62" s="30">
        <f t="shared" ref="G62:G72" si="26">F62/$R62*100</f>
        <v>27.370376158516624</v>
      </c>
      <c r="H62" s="29">
        <f t="shared" ref="H62:H73" si="27">H10+H36</f>
        <v>417.99255586415768</v>
      </c>
      <c r="I62" s="30">
        <f t="shared" ref="I62:I72" si="28">H62/$R62*100</f>
        <v>6.9076816559197587</v>
      </c>
      <c r="J62" s="46">
        <f t="shared" ref="J62:J73" si="29">J10+J36</f>
        <v>1133.0137609359533</v>
      </c>
      <c r="K62" s="30">
        <f t="shared" ref="K62:K72" si="30">J62/$R62*100</f>
        <v>18.724013771349206</v>
      </c>
      <c r="L62" s="29">
        <f t="shared" ref="L62:L73" si="31">L10+L36</f>
        <v>46.568077104342905</v>
      </c>
      <c r="M62" s="30">
        <f t="shared" ref="M62:M72" si="32">L62/$R62*100</f>
        <v>0.76957698756163384</v>
      </c>
      <c r="N62" s="46">
        <f t="shared" ref="N62:N73" si="33">N10+N36</f>
        <v>2585.9882370780083</v>
      </c>
      <c r="O62" s="30">
        <f t="shared" ref="O62:O72" si="34">N62/$R62*100</f>
        <v>42.735649850887164</v>
      </c>
      <c r="P62" s="29">
        <f t="shared" ref="P62:P73" si="35">P10+P36</f>
        <v>151.35535100210251</v>
      </c>
      <c r="Q62" s="30">
        <f t="shared" ref="Q62:Q72" si="36">P62/$R62*100</f>
        <v>2.5012756016217166</v>
      </c>
      <c r="R62" s="46">
        <f t="shared" ref="R62:R73" si="37">R10+R36</f>
        <v>6051.1265093686761</v>
      </c>
      <c r="S62" s="51">
        <f t="shared" ref="S62:S72" si="38">R62/$R62*100</f>
        <v>100</v>
      </c>
      <c r="T62" s="23"/>
    </row>
    <row r="63" spans="1:81" s="4" customFormat="1" x14ac:dyDescent="0.2">
      <c r="A63" s="5" t="s">
        <v>22</v>
      </c>
      <c r="B63" s="29">
        <f t="shared" si="21"/>
        <v>699.00196540371826</v>
      </c>
      <c r="C63" s="30">
        <f t="shared" si="22"/>
        <v>5.9138071221757311</v>
      </c>
      <c r="D63" s="29">
        <f t="shared" si="23"/>
        <v>739.85583922868295</v>
      </c>
      <c r="E63" s="30">
        <f t="shared" si="24"/>
        <v>6.259445535159311</v>
      </c>
      <c r="F63" s="46">
        <f t="shared" si="25"/>
        <v>7544.7271370544022</v>
      </c>
      <c r="G63" s="30">
        <f t="shared" si="26"/>
        <v>63.831095313466044</v>
      </c>
      <c r="H63" s="29">
        <f t="shared" si="27"/>
        <v>1560.3073439758978</v>
      </c>
      <c r="I63" s="30">
        <f t="shared" si="28"/>
        <v>13.200759282927589</v>
      </c>
      <c r="J63" s="46">
        <f t="shared" si="29"/>
        <v>591.33343751233599</v>
      </c>
      <c r="K63" s="30">
        <f t="shared" si="30"/>
        <v>5.0028927920415089</v>
      </c>
      <c r="L63" s="29">
        <f t="shared" si="31"/>
        <v>16.120045829021997</v>
      </c>
      <c r="M63" s="30">
        <f t="shared" si="32"/>
        <v>0.13638136450504801</v>
      </c>
      <c r="N63" s="46">
        <f t="shared" si="33"/>
        <v>633.84158888590503</v>
      </c>
      <c r="O63" s="30">
        <f t="shared" si="34"/>
        <v>5.3625269859144051</v>
      </c>
      <c r="P63" s="29">
        <f t="shared" si="35"/>
        <v>34.6429301589056</v>
      </c>
      <c r="Q63" s="30">
        <f t="shared" si="36"/>
        <v>0.29309160381036398</v>
      </c>
      <c r="R63" s="46">
        <f t="shared" si="37"/>
        <v>11819.83028804887</v>
      </c>
      <c r="S63" s="51">
        <f t="shared" si="38"/>
        <v>100</v>
      </c>
      <c r="T63" s="23"/>
    </row>
    <row r="64" spans="1:81" s="4" customFormat="1" x14ac:dyDescent="0.2">
      <c r="A64" s="5" t="s">
        <v>31</v>
      </c>
      <c r="B64" s="29">
        <f t="shared" si="21"/>
        <v>396.05129031931745</v>
      </c>
      <c r="C64" s="30">
        <f t="shared" si="22"/>
        <v>4.9315047642373617</v>
      </c>
      <c r="D64" s="29">
        <f t="shared" si="23"/>
        <v>223.97046523270438</v>
      </c>
      <c r="E64" s="30">
        <f t="shared" si="24"/>
        <v>2.7888090339335205</v>
      </c>
      <c r="F64" s="46">
        <f t="shared" si="25"/>
        <v>5209.3505192781386</v>
      </c>
      <c r="G64" s="30">
        <f t="shared" si="26"/>
        <v>64.865176638333722</v>
      </c>
      <c r="H64" s="29">
        <f t="shared" si="27"/>
        <v>859.00719315864546</v>
      </c>
      <c r="I64" s="30">
        <f t="shared" si="28"/>
        <v>10.696084494916246</v>
      </c>
      <c r="J64" s="46">
        <f t="shared" si="29"/>
        <v>470.85699040682999</v>
      </c>
      <c r="K64" s="30">
        <f t="shared" si="30"/>
        <v>5.8629615613513142</v>
      </c>
      <c r="L64" s="29">
        <f t="shared" si="31"/>
        <v>14.539020507035817</v>
      </c>
      <c r="M64" s="30">
        <f t="shared" si="32"/>
        <v>0.18103526146824092</v>
      </c>
      <c r="N64" s="46">
        <f t="shared" si="33"/>
        <v>822.00678010598665</v>
      </c>
      <c r="O64" s="30">
        <f t="shared" si="34"/>
        <v>10.235367113839612</v>
      </c>
      <c r="P64" s="29">
        <f t="shared" si="35"/>
        <v>35.261190273402704</v>
      </c>
      <c r="Q64" s="30">
        <f t="shared" si="36"/>
        <v>0.43906113191997354</v>
      </c>
      <c r="R64" s="46">
        <f t="shared" si="37"/>
        <v>8031.0434492820623</v>
      </c>
      <c r="S64" s="51">
        <f t="shared" si="38"/>
        <v>100</v>
      </c>
      <c r="T64" s="23"/>
    </row>
    <row r="65" spans="1:20" s="4" customFormat="1" x14ac:dyDescent="0.2">
      <c r="A65" s="5" t="s">
        <v>32</v>
      </c>
      <c r="B65" s="29">
        <f t="shared" si="21"/>
        <v>87.703155332678804</v>
      </c>
      <c r="C65" s="30">
        <f t="shared" si="22"/>
        <v>5.6135395495480838</v>
      </c>
      <c r="D65" s="29">
        <f t="shared" si="23"/>
        <v>40.013839098633724</v>
      </c>
      <c r="E65" s="30">
        <f t="shared" si="24"/>
        <v>2.5611309816323016</v>
      </c>
      <c r="F65" s="46">
        <f t="shared" si="25"/>
        <v>1034.0465903337433</v>
      </c>
      <c r="G65" s="30">
        <f t="shared" si="26"/>
        <v>66.185320344466064</v>
      </c>
      <c r="H65" s="29">
        <f t="shared" si="27"/>
        <v>168.57426093790502</v>
      </c>
      <c r="I65" s="30">
        <f t="shared" si="28"/>
        <v>10.789786037015835</v>
      </c>
      <c r="J65" s="46">
        <f t="shared" si="29"/>
        <v>98.644012981317402</v>
      </c>
      <c r="K65" s="30">
        <f t="shared" si="30"/>
        <v>6.313821505010683</v>
      </c>
      <c r="L65" s="29">
        <f t="shared" si="31"/>
        <v>2.5430519465034429</v>
      </c>
      <c r="M65" s="30">
        <f t="shared" si="32"/>
        <v>0.16277091313421829</v>
      </c>
      <c r="N65" s="46">
        <f t="shared" si="33"/>
        <v>121.2171220580189</v>
      </c>
      <c r="O65" s="30">
        <f t="shared" si="34"/>
        <v>7.7586388559676314</v>
      </c>
      <c r="P65" s="29">
        <f t="shared" si="35"/>
        <v>9.6083268047797006</v>
      </c>
      <c r="Q65" s="30">
        <f t="shared" si="36"/>
        <v>0.61499181322518082</v>
      </c>
      <c r="R65" s="46">
        <f t="shared" si="37"/>
        <v>1562.3503594935803</v>
      </c>
      <c r="S65" s="51">
        <f t="shared" si="38"/>
        <v>100</v>
      </c>
      <c r="T65" s="23"/>
    </row>
    <row r="66" spans="1:20" s="4" customFormat="1" x14ac:dyDescent="0.2">
      <c r="A66" s="5" t="s">
        <v>23</v>
      </c>
      <c r="B66" s="29">
        <f t="shared" si="21"/>
        <v>99.396045267027574</v>
      </c>
      <c r="C66" s="30">
        <f>B66/$R66*100</f>
        <v>2.199872877197794</v>
      </c>
      <c r="D66" s="29">
        <f t="shared" si="23"/>
        <v>28.115331374785608</v>
      </c>
      <c r="E66" s="30">
        <f>D66/$R66*100</f>
        <v>0.62225971625589849</v>
      </c>
      <c r="F66" s="46">
        <f t="shared" si="25"/>
        <v>3733.7536559170048</v>
      </c>
      <c r="G66" s="30">
        <f>F66/$R66*100</f>
        <v>82.636923589098402</v>
      </c>
      <c r="H66" s="29">
        <f t="shared" si="27"/>
        <v>340.57173445055867</v>
      </c>
      <c r="I66" s="30">
        <f>H66/$R66*100</f>
        <v>7.5376693242193689</v>
      </c>
      <c r="J66" s="46">
        <f t="shared" si="29"/>
        <v>114.38609643591229</v>
      </c>
      <c r="K66" s="30">
        <f>J66/$R66*100</f>
        <v>2.5316386623016776</v>
      </c>
      <c r="L66" s="29">
        <f t="shared" si="31"/>
        <v>5.0537726097796396</v>
      </c>
      <c r="M66" s="30">
        <f>L66/$R66*100</f>
        <v>0.11185210902417436</v>
      </c>
      <c r="N66" s="46">
        <f t="shared" si="33"/>
        <v>192.26295223731051</v>
      </c>
      <c r="O66" s="30">
        <f>N66/$R66*100</f>
        <v>4.2552402641429827</v>
      </c>
      <c r="P66" s="29">
        <f t="shared" si="35"/>
        <v>4.7235485138992335</v>
      </c>
      <c r="Q66" s="30">
        <f>P66/$R66*100</f>
        <v>0.10454345775970145</v>
      </c>
      <c r="R66" s="46">
        <f t="shared" si="37"/>
        <v>4518.2631368062785</v>
      </c>
      <c r="S66" s="51">
        <f>R66/$R66*100</f>
        <v>100</v>
      </c>
      <c r="T66" s="23"/>
    </row>
    <row r="67" spans="1:20" s="4" customFormat="1" x14ac:dyDescent="0.2">
      <c r="A67" s="5" t="s">
        <v>13</v>
      </c>
      <c r="B67" s="29">
        <f t="shared" si="21"/>
        <v>3114.6204719668553</v>
      </c>
      <c r="C67" s="30">
        <f>B67/$R67*100</f>
        <v>7.6271828235770185</v>
      </c>
      <c r="D67" s="29">
        <f t="shared" si="23"/>
        <v>2053.2606373079047</v>
      </c>
      <c r="E67" s="30">
        <f>D67/$R67*100</f>
        <v>5.0280907115826308</v>
      </c>
      <c r="F67" s="46">
        <f t="shared" si="25"/>
        <v>23829.219057116617</v>
      </c>
      <c r="G67" s="30">
        <f>F67/$R67*100</f>
        <v>58.353758323857875</v>
      </c>
      <c r="H67" s="29">
        <f t="shared" si="27"/>
        <v>9089.2215868773856</v>
      </c>
      <c r="I67" s="30">
        <f>H67/$R67*100</f>
        <v>22.257978264471635</v>
      </c>
      <c r="J67" s="46">
        <f t="shared" si="29"/>
        <v>1043.5325218474977</v>
      </c>
      <c r="K67" s="30">
        <f>J67/$R67*100</f>
        <v>2.5554360147941466</v>
      </c>
      <c r="L67" s="29">
        <f t="shared" si="31"/>
        <v>65.129489293467913</v>
      </c>
      <c r="M67" s="30">
        <f>L67/$R67*100</f>
        <v>0.15949118890038813</v>
      </c>
      <c r="N67" s="46">
        <f t="shared" si="33"/>
        <v>1528.1133394487752</v>
      </c>
      <c r="O67" s="30">
        <f>N67/$R67*100</f>
        <v>3.7420931121545156</v>
      </c>
      <c r="P67" s="29">
        <f t="shared" si="35"/>
        <v>112.6943542797884</v>
      </c>
      <c r="Q67" s="30">
        <f>P67/$R67*100</f>
        <v>0.27596956066178846</v>
      </c>
      <c r="R67" s="46">
        <f t="shared" si="37"/>
        <v>40835.791458138294</v>
      </c>
      <c r="S67" s="51">
        <f>R67/$R67*100</f>
        <v>100</v>
      </c>
      <c r="T67" s="23"/>
    </row>
    <row r="68" spans="1:20" s="4" customFormat="1" x14ac:dyDescent="0.2">
      <c r="A68" s="5" t="s">
        <v>14</v>
      </c>
      <c r="B68" s="29">
        <f t="shared" si="21"/>
        <v>6521.3254010155688</v>
      </c>
      <c r="C68" s="30">
        <f>B68/$R68*100</f>
        <v>12.207336868661587</v>
      </c>
      <c r="D68" s="29">
        <f t="shared" si="23"/>
        <v>6426.9266709916665</v>
      </c>
      <c r="E68" s="30">
        <f>D68/$R68*100</f>
        <v>12.030630903767372</v>
      </c>
      <c r="F68" s="46">
        <f t="shared" si="25"/>
        <v>21277.404277441176</v>
      </c>
      <c r="G68" s="30">
        <f>F68/$R68*100</f>
        <v>39.829394445640744</v>
      </c>
      <c r="H68" s="29">
        <f t="shared" si="27"/>
        <v>17141.238717484863</v>
      </c>
      <c r="I68" s="30">
        <f>H68/$R68*100</f>
        <v>32.08686309962328</v>
      </c>
      <c r="J68" s="46">
        <f t="shared" si="29"/>
        <v>950.86694940145003</v>
      </c>
      <c r="K68" s="30">
        <f>J68/$R68*100</f>
        <v>1.7799377357879496</v>
      </c>
      <c r="L68" s="29">
        <f t="shared" si="31"/>
        <v>59.341247795596502</v>
      </c>
      <c r="M68" s="30">
        <f>L68/$R68*100</f>
        <v>0.11108149915886077</v>
      </c>
      <c r="N68" s="46">
        <f t="shared" si="33"/>
        <v>893.23633470117124</v>
      </c>
      <c r="O68" s="30">
        <f>N68/$R68*100</f>
        <v>1.6720583885183309</v>
      </c>
      <c r="P68" s="29">
        <f t="shared" si="35"/>
        <v>151.02061411532321</v>
      </c>
      <c r="Q68" s="30">
        <f>P68/$R68*100</f>
        <v>0.28269705884187307</v>
      </c>
      <c r="R68" s="46">
        <f t="shared" si="37"/>
        <v>53421.360212946813</v>
      </c>
      <c r="S68" s="51">
        <f>R68/$R68*100</f>
        <v>100</v>
      </c>
      <c r="T68" s="23"/>
    </row>
    <row r="69" spans="1:20" s="4" customFormat="1" x14ac:dyDescent="0.2">
      <c r="A69" s="5" t="s">
        <v>25</v>
      </c>
      <c r="B69" s="29">
        <f t="shared" si="21"/>
        <v>844.97945420503675</v>
      </c>
      <c r="C69" s="30">
        <f t="shared" si="22"/>
        <v>16.958430004533323</v>
      </c>
      <c r="D69" s="29">
        <f t="shared" si="23"/>
        <v>838.60318951761201</v>
      </c>
      <c r="E69" s="30">
        <f t="shared" si="24"/>
        <v>16.83046069373653</v>
      </c>
      <c r="F69" s="46">
        <f t="shared" si="25"/>
        <v>1279.754542979834</v>
      </c>
      <c r="G69" s="30">
        <f t="shared" si="26"/>
        <v>25.684207742690084</v>
      </c>
      <c r="H69" s="29">
        <f t="shared" si="27"/>
        <v>968.50676567469498</v>
      </c>
      <c r="I69" s="30">
        <f t="shared" si="28"/>
        <v>19.437578171724226</v>
      </c>
      <c r="J69" s="46">
        <f t="shared" si="29"/>
        <v>583.77520512983722</v>
      </c>
      <c r="K69" s="30">
        <f t="shared" si="30"/>
        <v>11.71615582522103</v>
      </c>
      <c r="L69" s="29">
        <f t="shared" si="31"/>
        <v>26.347085682419408</v>
      </c>
      <c r="M69" s="30">
        <f t="shared" si="32"/>
        <v>0.52877641716047341</v>
      </c>
      <c r="N69" s="46">
        <f t="shared" si="33"/>
        <v>399.63881014662002</v>
      </c>
      <c r="O69" s="30">
        <f t="shared" si="34"/>
        <v>8.0206054185572171</v>
      </c>
      <c r="P69" s="29">
        <f t="shared" si="35"/>
        <v>41.046371230706498</v>
      </c>
      <c r="Q69" s="30">
        <f t="shared" si="36"/>
        <v>0.82378572637710568</v>
      </c>
      <c r="R69" s="46">
        <f t="shared" si="37"/>
        <v>4982.6514245667613</v>
      </c>
      <c r="S69" s="51">
        <f t="shared" si="38"/>
        <v>100</v>
      </c>
      <c r="T69" s="23"/>
    </row>
    <row r="70" spans="1:20" s="4" customFormat="1" x14ac:dyDescent="0.2">
      <c r="A70" s="5" t="s">
        <v>15</v>
      </c>
      <c r="B70" s="29">
        <f t="shared" si="21"/>
        <v>1094.0908118913301</v>
      </c>
      <c r="C70" s="30">
        <f t="shared" si="22"/>
        <v>6.3014101346888367</v>
      </c>
      <c r="D70" s="29">
        <f t="shared" si="23"/>
        <v>681.95293384927402</v>
      </c>
      <c r="E70" s="30">
        <f t="shared" si="24"/>
        <v>3.9277042472461825</v>
      </c>
      <c r="F70" s="46">
        <f t="shared" si="25"/>
        <v>9661.5375398647502</v>
      </c>
      <c r="G70" s="30">
        <f t="shared" si="26"/>
        <v>55.645573391788417</v>
      </c>
      <c r="H70" s="29">
        <f t="shared" si="27"/>
        <v>4804.2372220529678</v>
      </c>
      <c r="I70" s="30">
        <f t="shared" si="28"/>
        <v>27.669978388869616</v>
      </c>
      <c r="J70" s="46">
        <f t="shared" si="29"/>
        <v>405.10804562569706</v>
      </c>
      <c r="K70" s="30">
        <f t="shared" si="30"/>
        <v>2.3332176055266109</v>
      </c>
      <c r="L70" s="29">
        <f t="shared" si="31"/>
        <v>11.67964246201468</v>
      </c>
      <c r="M70" s="30">
        <f t="shared" si="32"/>
        <v>6.7268837814709187E-2</v>
      </c>
      <c r="N70" s="46">
        <f t="shared" si="33"/>
        <v>647.49920698324252</v>
      </c>
      <c r="O70" s="30">
        <f t="shared" si="34"/>
        <v>3.7292681930432372</v>
      </c>
      <c r="P70" s="29">
        <f t="shared" si="35"/>
        <v>56.529126777605399</v>
      </c>
      <c r="Q70" s="30">
        <f t="shared" si="36"/>
        <v>0.32557920102238591</v>
      </c>
      <c r="R70" s="46">
        <f t="shared" si="37"/>
        <v>17362.634529506882</v>
      </c>
      <c r="S70" s="51">
        <f t="shared" si="38"/>
        <v>100</v>
      </c>
      <c r="T70" s="23"/>
    </row>
    <row r="71" spans="1:20" s="4" customFormat="1" x14ac:dyDescent="0.2">
      <c r="A71" s="5" t="s">
        <v>16</v>
      </c>
      <c r="B71" s="29">
        <f t="shared" si="21"/>
        <v>1990.8776141985795</v>
      </c>
      <c r="C71" s="30">
        <f t="shared" si="22"/>
        <v>7.7318908687130108</v>
      </c>
      <c r="D71" s="29">
        <f t="shared" si="23"/>
        <v>1112.3626731333495</v>
      </c>
      <c r="E71" s="30">
        <f t="shared" si="24"/>
        <v>4.3200379238575692</v>
      </c>
      <c r="F71" s="46">
        <f t="shared" si="25"/>
        <v>17309.176937787477</v>
      </c>
      <c r="G71" s="30">
        <f t="shared" si="26"/>
        <v>67.222950399234207</v>
      </c>
      <c r="H71" s="29">
        <f t="shared" si="27"/>
        <v>3293.991972762738</v>
      </c>
      <c r="I71" s="30">
        <f t="shared" si="28"/>
        <v>12.792743398277921</v>
      </c>
      <c r="J71" s="46">
        <f t="shared" si="29"/>
        <v>763.50316380518905</v>
      </c>
      <c r="K71" s="30">
        <f t="shared" si="30"/>
        <v>2.9651863571911208</v>
      </c>
      <c r="L71" s="29">
        <f t="shared" si="31"/>
        <v>51.571262753881697</v>
      </c>
      <c r="M71" s="30">
        <f t="shared" si="32"/>
        <v>0.20028522734444931</v>
      </c>
      <c r="N71" s="46">
        <f t="shared" si="33"/>
        <v>1079.7131722533966</v>
      </c>
      <c r="O71" s="30">
        <f t="shared" si="34"/>
        <v>4.1932383778074387</v>
      </c>
      <c r="P71" s="29">
        <f t="shared" si="35"/>
        <v>147.71311426440451</v>
      </c>
      <c r="Q71" s="30">
        <f t="shared" si="36"/>
        <v>0.57366744757429999</v>
      </c>
      <c r="R71" s="46">
        <f t="shared" si="37"/>
        <v>25748.909910959013</v>
      </c>
      <c r="S71" s="51">
        <f t="shared" si="38"/>
        <v>100</v>
      </c>
      <c r="T71" s="23"/>
    </row>
    <row r="72" spans="1:20" s="4" customFormat="1" x14ac:dyDescent="0.2">
      <c r="A72" s="5" t="s">
        <v>33</v>
      </c>
      <c r="B72" s="29">
        <f t="shared" si="21"/>
        <v>80.081267471424894</v>
      </c>
      <c r="C72" s="30">
        <f t="shared" si="22"/>
        <v>4.3508664862831576</v>
      </c>
      <c r="D72" s="29">
        <f t="shared" si="23"/>
        <v>54.250895974061798</v>
      </c>
      <c r="E72" s="30">
        <f t="shared" si="24"/>
        <v>2.9474858802478878</v>
      </c>
      <c r="F72" s="46">
        <f t="shared" si="25"/>
        <v>1171.8107486319557</v>
      </c>
      <c r="G72" s="30">
        <f t="shared" si="26"/>
        <v>63.665227530375866</v>
      </c>
      <c r="H72" s="29">
        <f t="shared" si="27"/>
        <v>416.53748294463298</v>
      </c>
      <c r="I72" s="30">
        <f t="shared" si="28"/>
        <v>22.630747889588811</v>
      </c>
      <c r="J72" s="46">
        <f t="shared" si="29"/>
        <v>26.79429034705435</v>
      </c>
      <c r="K72" s="30">
        <f t="shared" si="30"/>
        <v>1.4557509337166439</v>
      </c>
      <c r="L72" s="29">
        <f t="shared" si="31"/>
        <v>1.5836497370823821</v>
      </c>
      <c r="M72" s="30">
        <f t="shared" si="32"/>
        <v>8.6040703208668523E-2</v>
      </c>
      <c r="N72" s="46">
        <f t="shared" si="33"/>
        <v>84.851594536661395</v>
      </c>
      <c r="O72" s="30">
        <f t="shared" si="34"/>
        <v>4.6100414071115887</v>
      </c>
      <c r="P72" s="29">
        <f t="shared" si="35"/>
        <v>4.6721181835683296</v>
      </c>
      <c r="Q72" s="30">
        <f t="shared" si="36"/>
        <v>0.25383916946737972</v>
      </c>
      <c r="R72" s="46">
        <f t="shared" si="37"/>
        <v>1840.5820478264418</v>
      </c>
      <c r="S72" s="51">
        <f t="shared" si="38"/>
        <v>100</v>
      </c>
      <c r="T72" s="23"/>
    </row>
    <row r="73" spans="1:20" s="4" customFormat="1" x14ac:dyDescent="0.2">
      <c r="A73" s="5" t="s">
        <v>17</v>
      </c>
      <c r="B73" s="29">
        <f t="shared" si="21"/>
        <v>1685.708160919751</v>
      </c>
      <c r="C73" s="30">
        <f>B73/$R73*100</f>
        <v>6.4203314010507651</v>
      </c>
      <c r="D73" s="29">
        <f t="shared" si="23"/>
        <v>1371.3485028806365</v>
      </c>
      <c r="E73" s="30">
        <f>D73/$R73*100</f>
        <v>5.2230344842280489</v>
      </c>
      <c r="F73" s="46">
        <f t="shared" si="25"/>
        <v>14268.651162196324</v>
      </c>
      <c r="G73" s="30">
        <f>F73/$R73*100</f>
        <v>54.344797771700215</v>
      </c>
      <c r="H73" s="29">
        <f t="shared" si="27"/>
        <v>7521.2052119483888</v>
      </c>
      <c r="I73" s="30">
        <f>H73/$R73*100</f>
        <v>28.645901535928864</v>
      </c>
      <c r="J73" s="46">
        <f t="shared" si="29"/>
        <v>531.52294929880861</v>
      </c>
      <c r="K73" s="30">
        <f>J73/$R73*100</f>
        <v>2.0244034886206559</v>
      </c>
      <c r="L73" s="29">
        <f t="shared" si="31"/>
        <v>21.540753501369533</v>
      </c>
      <c r="M73" s="30">
        <f>L73/$R73*100</f>
        <v>8.2041944930538194E-2</v>
      </c>
      <c r="N73" s="46">
        <f t="shared" si="33"/>
        <v>757.68102195573829</v>
      </c>
      <c r="O73" s="30">
        <f>N73/$R73*100</f>
        <v>2.8857683494801805</v>
      </c>
      <c r="P73" s="29">
        <f t="shared" si="35"/>
        <v>98.123374139747398</v>
      </c>
      <c r="Q73" s="30">
        <f>P73/$R73*100</f>
        <v>0.37372102406073809</v>
      </c>
      <c r="R73" s="46">
        <f t="shared" si="37"/>
        <v>26255.781136840764</v>
      </c>
      <c r="S73" s="51">
        <f>R73/$R73*100</f>
        <v>100</v>
      </c>
      <c r="T73" s="23"/>
    </row>
    <row r="74" spans="1:20" s="4" customFormat="1" x14ac:dyDescent="0.2">
      <c r="A74" s="5"/>
      <c r="B74" s="29"/>
      <c r="C74" s="30"/>
      <c r="D74" s="29"/>
      <c r="E74" s="30"/>
      <c r="F74" s="46"/>
      <c r="G74" s="30"/>
      <c r="H74" s="29"/>
      <c r="I74" s="30"/>
      <c r="J74" s="46"/>
      <c r="K74" s="30"/>
      <c r="L74" s="29"/>
      <c r="M74" s="30"/>
      <c r="N74" s="46"/>
      <c r="O74" s="30"/>
      <c r="P74" s="29"/>
      <c r="Q74" s="30"/>
      <c r="R74" s="46"/>
      <c r="S74" s="51"/>
      <c r="T74" s="23"/>
    </row>
    <row r="75" spans="1:20" s="4" customFormat="1" x14ac:dyDescent="0.2">
      <c r="A75" s="10" t="s">
        <v>1</v>
      </c>
      <c r="B75" s="31">
        <f>B23+B49</f>
        <v>16652.965682179343</v>
      </c>
      <c r="C75" s="32">
        <f>B75/$R75*100</f>
        <v>8.1283417269097669</v>
      </c>
      <c r="D75" s="31">
        <f>D23+D49</f>
        <v>13599.306773873321</v>
      </c>
      <c r="E75" s="32">
        <f>D75/$R75*100</f>
        <v>6.6378454634907404</v>
      </c>
      <c r="F75" s="47">
        <f>F23+F49</f>
        <v>108055.30809651954</v>
      </c>
      <c r="G75" s="32">
        <f>F75/$R75*100</f>
        <v>52.741985204168607</v>
      </c>
      <c r="H75" s="31">
        <f>H23+H49</f>
        <v>46618.939443370924</v>
      </c>
      <c r="I75" s="32">
        <f>H75/$R75*100</f>
        <v>22.754786022728474</v>
      </c>
      <c r="J75" s="47">
        <f>J23+J49</f>
        <v>7716.8607004277037</v>
      </c>
      <c r="K75" s="32">
        <f>J75/$R75*100</f>
        <v>3.7666132284869924</v>
      </c>
      <c r="L75" s="31">
        <f>L23+L49</f>
        <v>390.58561429769037</v>
      </c>
      <c r="M75" s="32">
        <f>L75/$R75*100</f>
        <v>0.1906455226785238</v>
      </c>
      <c r="N75" s="47">
        <f>N23+N49</f>
        <v>10880.099853633845</v>
      </c>
      <c r="O75" s="32">
        <f>N75/$R75*100</f>
        <v>5.310595801435845</v>
      </c>
      <c r="P75" s="31">
        <f>P23+P49</f>
        <v>961.24840383241201</v>
      </c>
      <c r="Q75" s="32">
        <f>P75/$R75*100</f>
        <v>0.4691870301010484</v>
      </c>
      <c r="R75" s="47">
        <f>R23+R49</f>
        <v>204875.31456813478</v>
      </c>
      <c r="S75" s="52">
        <f>R75/$R75*100</f>
        <v>100</v>
      </c>
      <c r="T75" s="23"/>
    </row>
    <row r="77" spans="1:20" x14ac:dyDescent="0.2">
      <c r="A77" s="48" t="s">
        <v>24</v>
      </c>
    </row>
    <row r="78" spans="1:20" x14ac:dyDescent="0.2">
      <c r="A78" s="27" t="s">
        <v>10</v>
      </c>
      <c r="C78" s="22"/>
      <c r="R78" s="20"/>
    </row>
    <row r="79" spans="1:20" x14ac:dyDescent="0.2"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</row>
    <row r="80" spans="1:20" x14ac:dyDescent="0.2">
      <c r="A80" s="1" t="s">
        <v>21</v>
      </c>
      <c r="T80" s="23"/>
    </row>
    <row r="81" spans="1:65" s="2" customFormat="1" x14ac:dyDescent="0.2">
      <c r="A81" s="2" t="s">
        <v>28</v>
      </c>
      <c r="R81" s="21"/>
      <c r="T81" s="23"/>
    </row>
    <row r="82" spans="1:65" x14ac:dyDescent="0.2">
      <c r="T82" s="23"/>
    </row>
    <row r="83" spans="1:65" x14ac:dyDescent="0.2">
      <c r="T83" s="23"/>
    </row>
    <row r="84" spans="1:65" s="4" customFormat="1" x14ac:dyDescent="0.2">
      <c r="A84" s="3"/>
      <c r="B84" s="14" t="s">
        <v>11</v>
      </c>
      <c r="C84" s="15"/>
      <c r="D84" s="15"/>
      <c r="E84" s="15"/>
      <c r="F84" s="14" t="s">
        <v>12</v>
      </c>
      <c r="G84" s="15"/>
      <c r="H84" s="15"/>
      <c r="I84" s="15"/>
      <c r="J84" s="38"/>
      <c r="K84" s="28"/>
      <c r="L84" s="23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</row>
    <row r="85" spans="1:65" s="4" customFormat="1" x14ac:dyDescent="0.2">
      <c r="A85" s="5" t="s">
        <v>0</v>
      </c>
      <c r="B85" s="6" t="s">
        <v>4</v>
      </c>
      <c r="C85" s="7"/>
      <c r="D85" s="8" t="s">
        <v>5</v>
      </c>
      <c r="E85" s="37"/>
      <c r="F85" s="37" t="s">
        <v>4</v>
      </c>
      <c r="G85" s="7"/>
      <c r="H85" s="9" t="s">
        <v>5</v>
      </c>
      <c r="I85" s="9"/>
      <c r="J85" s="6" t="s">
        <v>1</v>
      </c>
      <c r="K85" s="6"/>
      <c r="L85" s="23"/>
    </row>
    <row r="86" spans="1:65" s="4" customFormat="1" x14ac:dyDescent="0.2">
      <c r="A86" s="10"/>
      <c r="B86" s="11" t="s">
        <v>2</v>
      </c>
      <c r="C86" s="12" t="s">
        <v>3</v>
      </c>
      <c r="D86" s="13" t="s">
        <v>2</v>
      </c>
      <c r="E86" s="11" t="s">
        <v>3</v>
      </c>
      <c r="F86" s="11" t="s">
        <v>2</v>
      </c>
      <c r="G86" s="12" t="s">
        <v>3</v>
      </c>
      <c r="H86" s="13" t="s">
        <v>2</v>
      </c>
      <c r="I86" s="11" t="s">
        <v>3</v>
      </c>
      <c r="J86" s="11" t="s">
        <v>2</v>
      </c>
      <c r="K86" s="12" t="s">
        <v>3</v>
      </c>
      <c r="L86" s="23"/>
    </row>
    <row r="87" spans="1:65" s="4" customFormat="1" x14ac:dyDescent="0.2">
      <c r="A87" s="5"/>
      <c r="B87" s="5"/>
      <c r="C87" s="5"/>
      <c r="D87" s="5"/>
      <c r="E87" s="36"/>
      <c r="F87" s="5"/>
      <c r="G87" s="5"/>
      <c r="H87" s="5"/>
      <c r="I87" s="36"/>
      <c r="J87" s="5"/>
      <c r="K87" s="5"/>
      <c r="L87" s="23"/>
    </row>
    <row r="88" spans="1:65" s="4" customFormat="1" x14ac:dyDescent="0.2">
      <c r="A88" s="49" t="s">
        <v>29</v>
      </c>
      <c r="B88" s="29">
        <f>B61+J61</f>
        <v>1006.9953548011259</v>
      </c>
      <c r="C88" s="30">
        <f>B88/J88*100</f>
        <v>41.186070774249295</v>
      </c>
      <c r="D88" s="29">
        <f>D61+L61</f>
        <v>72.879836503745921</v>
      </c>
      <c r="E88" s="33">
        <f>D88/J88*100</f>
        <v>2.9807824732734711</v>
      </c>
      <c r="F88" s="29">
        <f>F61+N61</f>
        <v>1213.7095337192025</v>
      </c>
      <c r="G88" s="30">
        <f>F88/J88*100</f>
        <v>49.640672637474502</v>
      </c>
      <c r="H88" s="29">
        <f>H61+P61</f>
        <v>151.4053793262739</v>
      </c>
      <c r="I88" s="33">
        <f>H88/J88*100</f>
        <v>6.1924741150027458</v>
      </c>
      <c r="J88" s="29">
        <f>B88+D88+F88+H88</f>
        <v>2444.9901043503478</v>
      </c>
      <c r="K88" s="30">
        <v>100</v>
      </c>
      <c r="L88" s="23"/>
      <c r="O88" s="59"/>
      <c r="P88" s="59"/>
      <c r="Q88" s="59"/>
      <c r="R88" s="59"/>
      <c r="S88" s="59"/>
    </row>
    <row r="89" spans="1:65" s="4" customFormat="1" x14ac:dyDescent="0.2">
      <c r="A89" s="49" t="s">
        <v>30</v>
      </c>
      <c r="B89" s="29">
        <f t="shared" ref="B89:B100" si="39">B62+J62</f>
        <v>1168.6717270227043</v>
      </c>
      <c r="C89" s="30">
        <f t="shared" ref="C89:C100" si="40">B89/J89*100</f>
        <v>19.313291917022468</v>
      </c>
      <c r="D89" s="29">
        <f t="shared" ref="D89:D100" si="41">D62+L62</f>
        <v>70.90255095977956</v>
      </c>
      <c r="E89" s="33">
        <f>D89/J89*100</f>
        <v>1.1717248160322622</v>
      </c>
      <c r="F89" s="29">
        <f t="shared" ref="F89:F99" si="42">F62+N62</f>
        <v>4242.204324519932</v>
      </c>
      <c r="G89" s="30">
        <f>F89/J89*100</f>
        <v>70.106026009403806</v>
      </c>
      <c r="H89" s="29">
        <f t="shared" ref="H89:H99" si="43">H62+P62</f>
        <v>569.34790686626025</v>
      </c>
      <c r="I89" s="33">
        <f>H89/J89*100</f>
        <v>9.408957257541477</v>
      </c>
      <c r="J89" s="29">
        <f t="shared" ref="J89:J99" si="44">B89+D89+F89+H89</f>
        <v>6051.1265093686761</v>
      </c>
      <c r="K89" s="30">
        <v>100</v>
      </c>
      <c r="L89" s="23"/>
      <c r="O89" s="59"/>
      <c r="P89" s="59"/>
      <c r="Q89" s="59"/>
      <c r="R89" s="59"/>
      <c r="S89" s="59"/>
    </row>
    <row r="90" spans="1:65" s="4" customFormat="1" x14ac:dyDescent="0.2">
      <c r="A90" s="49" t="s">
        <v>22</v>
      </c>
      <c r="B90" s="29">
        <f t="shared" si="39"/>
        <v>1290.3354029160541</v>
      </c>
      <c r="C90" s="30">
        <f t="shared" si="40"/>
        <v>10.916699914217238</v>
      </c>
      <c r="D90" s="29">
        <f t="shared" si="41"/>
        <v>755.975885057705</v>
      </c>
      <c r="E90" s="33">
        <f>D90/J90*100</f>
        <v>6.3958268996643604</v>
      </c>
      <c r="F90" s="29">
        <f t="shared" si="42"/>
        <v>8178.5687259403076</v>
      </c>
      <c r="G90" s="30">
        <f>F90/J90*100</f>
        <v>69.193622299380451</v>
      </c>
      <c r="H90" s="29">
        <f t="shared" si="43"/>
        <v>1594.9502741348033</v>
      </c>
      <c r="I90" s="33">
        <f>H90/J90*100</f>
        <v>13.493850886737951</v>
      </c>
      <c r="J90" s="29">
        <f t="shared" si="44"/>
        <v>11819.83028804887</v>
      </c>
      <c r="K90" s="30">
        <v>100</v>
      </c>
      <c r="L90" s="23"/>
      <c r="O90" s="59"/>
      <c r="P90" s="59"/>
      <c r="Q90" s="59"/>
      <c r="R90" s="59"/>
      <c r="S90" s="59"/>
    </row>
    <row r="91" spans="1:65" s="4" customFormat="1" x14ac:dyDescent="0.2">
      <c r="A91" s="49" t="s">
        <v>31</v>
      </c>
      <c r="B91" s="29">
        <f t="shared" si="39"/>
        <v>866.9082807261475</v>
      </c>
      <c r="C91" s="30">
        <f t="shared" si="40"/>
        <v>10.794466325588676</v>
      </c>
      <c r="D91" s="29">
        <f t="shared" si="41"/>
        <v>238.5094857397402</v>
      </c>
      <c r="E91" s="33">
        <f>D91/J91*100</f>
        <v>2.9698442954017619</v>
      </c>
      <c r="F91" s="29">
        <f t="shared" si="42"/>
        <v>6031.3572993841253</v>
      </c>
      <c r="G91" s="30">
        <f>F91/J91*100</f>
        <v>75.100543752173337</v>
      </c>
      <c r="H91" s="29">
        <f t="shared" si="43"/>
        <v>894.26838343204815</v>
      </c>
      <c r="I91" s="33">
        <f>H91/J91*100</f>
        <v>11.13514562683622</v>
      </c>
      <c r="J91" s="29">
        <f t="shared" si="44"/>
        <v>8031.0434492820614</v>
      </c>
      <c r="K91" s="30">
        <v>100</v>
      </c>
      <c r="L91" s="23"/>
      <c r="O91" s="59"/>
      <c r="P91" s="59"/>
      <c r="Q91" s="59"/>
      <c r="R91" s="59"/>
      <c r="S91" s="59"/>
    </row>
    <row r="92" spans="1:65" s="4" customFormat="1" x14ac:dyDescent="0.2">
      <c r="A92" s="49" t="s">
        <v>32</v>
      </c>
      <c r="B92" s="29">
        <f t="shared" si="39"/>
        <v>186.34716831399621</v>
      </c>
      <c r="C92" s="30">
        <f t="shared" si="40"/>
        <v>11.927361054558769</v>
      </c>
      <c r="D92" s="29">
        <f t="shared" si="41"/>
        <v>42.556891045137164</v>
      </c>
      <c r="E92" s="33">
        <f t="shared" ref="E92:E99" si="45">D92/J92*100</f>
        <v>2.7239018947665197</v>
      </c>
      <c r="F92" s="29">
        <f t="shared" si="42"/>
        <v>1155.2637123917623</v>
      </c>
      <c r="G92" s="30">
        <f t="shared" ref="G92:G99" si="46">F92/J92*100</f>
        <v>73.94395920043371</v>
      </c>
      <c r="H92" s="29">
        <f t="shared" si="43"/>
        <v>178.18258774268472</v>
      </c>
      <c r="I92" s="33">
        <f t="shared" ref="I92:I99" si="47">H92/J92*100</f>
        <v>11.404777850241015</v>
      </c>
      <c r="J92" s="29">
        <f t="shared" si="44"/>
        <v>1562.3503594935803</v>
      </c>
      <c r="K92" s="30">
        <v>100</v>
      </c>
      <c r="L92" s="23"/>
      <c r="O92" s="59"/>
      <c r="P92" s="59"/>
      <c r="Q92" s="59"/>
      <c r="R92" s="59"/>
      <c r="S92" s="59"/>
    </row>
    <row r="93" spans="1:65" s="4" customFormat="1" x14ac:dyDescent="0.2">
      <c r="A93" s="50" t="s">
        <v>23</v>
      </c>
      <c r="B93" s="29">
        <f t="shared" si="39"/>
        <v>213.78214170293987</v>
      </c>
      <c r="C93" s="30">
        <f t="shared" si="40"/>
        <v>4.7315115394994711</v>
      </c>
      <c r="D93" s="29">
        <f t="shared" si="41"/>
        <v>33.169103984565247</v>
      </c>
      <c r="E93" s="33">
        <f t="shared" si="45"/>
        <v>0.7341118252800729</v>
      </c>
      <c r="F93" s="29">
        <f t="shared" si="42"/>
        <v>3926.0166081543152</v>
      </c>
      <c r="G93" s="30">
        <f t="shared" si="46"/>
        <v>86.892163853241371</v>
      </c>
      <c r="H93" s="29">
        <f t="shared" si="43"/>
        <v>345.2952829644579</v>
      </c>
      <c r="I93" s="33">
        <f t="shared" si="47"/>
        <v>7.6422127819790697</v>
      </c>
      <c r="J93" s="29">
        <f t="shared" si="44"/>
        <v>4518.2631368062785</v>
      </c>
      <c r="K93" s="30">
        <v>100</v>
      </c>
      <c r="L93" s="23"/>
      <c r="O93" s="59"/>
      <c r="P93" s="59"/>
      <c r="Q93" s="59"/>
      <c r="R93" s="59"/>
      <c r="S93" s="59"/>
    </row>
    <row r="94" spans="1:65" s="4" customFormat="1" x14ac:dyDescent="0.2">
      <c r="A94" s="49" t="s">
        <v>13</v>
      </c>
      <c r="B94" s="29">
        <f t="shared" si="39"/>
        <v>4158.1529938143531</v>
      </c>
      <c r="C94" s="30">
        <f t="shared" si="40"/>
        <v>10.182618838371166</v>
      </c>
      <c r="D94" s="29">
        <f t="shared" si="41"/>
        <v>2118.3901266013727</v>
      </c>
      <c r="E94" s="33">
        <f t="shared" si="45"/>
        <v>5.1875819004830186</v>
      </c>
      <c r="F94" s="29">
        <f t="shared" si="42"/>
        <v>25357.332396565391</v>
      </c>
      <c r="G94" s="30">
        <f t="shared" si="46"/>
        <v>62.095851436012381</v>
      </c>
      <c r="H94" s="29">
        <f t="shared" si="43"/>
        <v>9201.9159411571745</v>
      </c>
      <c r="I94" s="33">
        <f t="shared" si="47"/>
        <v>22.533947825133424</v>
      </c>
      <c r="J94" s="29">
        <f t="shared" si="44"/>
        <v>40835.791458138294</v>
      </c>
      <c r="K94" s="30">
        <v>100</v>
      </c>
      <c r="L94" s="23"/>
      <c r="O94" s="59"/>
      <c r="P94" s="59"/>
      <c r="Q94" s="59"/>
      <c r="R94" s="59"/>
      <c r="S94" s="59"/>
    </row>
    <row r="95" spans="1:65" s="4" customFormat="1" x14ac:dyDescent="0.2">
      <c r="A95" s="49" t="s">
        <v>14</v>
      </c>
      <c r="B95" s="29">
        <f t="shared" si="39"/>
        <v>7472.192350417019</v>
      </c>
      <c r="C95" s="30">
        <f t="shared" si="40"/>
        <v>13.987274604449537</v>
      </c>
      <c r="D95" s="29">
        <f t="shared" si="41"/>
        <v>6486.2679187872627</v>
      </c>
      <c r="E95" s="33">
        <f>D95/J95*100</f>
        <v>12.141712402926231</v>
      </c>
      <c r="F95" s="29">
        <f>F68+N68</f>
        <v>22170.640612142346</v>
      </c>
      <c r="G95" s="30">
        <f>F95/J95*100</f>
        <v>41.501452834159075</v>
      </c>
      <c r="H95" s="29">
        <f>H68+P68</f>
        <v>17292.259331600188</v>
      </c>
      <c r="I95" s="33">
        <f>H95/J95*100</f>
        <v>32.369560158465148</v>
      </c>
      <c r="J95" s="29">
        <f>B95+D95+F95+H95</f>
        <v>53421.36021294682</v>
      </c>
      <c r="K95" s="30">
        <v>100</v>
      </c>
      <c r="L95" s="23"/>
      <c r="O95" s="59"/>
      <c r="P95" s="59"/>
      <c r="Q95" s="59"/>
      <c r="R95" s="59"/>
      <c r="S95" s="59"/>
    </row>
    <row r="96" spans="1:65" s="4" customFormat="1" x14ac:dyDescent="0.2">
      <c r="A96" s="49" t="s">
        <v>25</v>
      </c>
      <c r="B96" s="29">
        <f t="shared" si="39"/>
        <v>1428.7546593348738</v>
      </c>
      <c r="C96" s="30">
        <f t="shared" si="40"/>
        <v>28.674585829754356</v>
      </c>
      <c r="D96" s="29">
        <f t="shared" si="41"/>
        <v>864.95027520003146</v>
      </c>
      <c r="E96" s="33">
        <f t="shared" si="45"/>
        <v>17.359237110897009</v>
      </c>
      <c r="F96" s="29">
        <f t="shared" si="42"/>
        <v>1679.393353126454</v>
      </c>
      <c r="G96" s="30">
        <f t="shared" si="46"/>
        <v>33.704813161247309</v>
      </c>
      <c r="H96" s="29">
        <f t="shared" si="43"/>
        <v>1009.5531369054015</v>
      </c>
      <c r="I96" s="33">
        <f t="shared" si="47"/>
        <v>20.261363898101337</v>
      </c>
      <c r="J96" s="29">
        <f t="shared" si="44"/>
        <v>4982.6514245667604</v>
      </c>
      <c r="K96" s="30">
        <v>100</v>
      </c>
      <c r="L96" s="23"/>
      <c r="O96" s="59"/>
      <c r="P96" s="59"/>
      <c r="Q96" s="59"/>
      <c r="R96" s="59"/>
      <c r="S96" s="59"/>
    </row>
    <row r="97" spans="1:19" s="4" customFormat="1" x14ac:dyDescent="0.2">
      <c r="A97" s="49" t="s">
        <v>15</v>
      </c>
      <c r="B97" s="29">
        <f t="shared" si="39"/>
        <v>1499.1988575170271</v>
      </c>
      <c r="C97" s="30">
        <f t="shared" si="40"/>
        <v>8.6346277402154481</v>
      </c>
      <c r="D97" s="29">
        <f t="shared" si="41"/>
        <v>693.63257631128874</v>
      </c>
      <c r="E97" s="33">
        <f t="shared" si="45"/>
        <v>3.994973085060892</v>
      </c>
      <c r="F97" s="29">
        <f t="shared" si="42"/>
        <v>10309.036746847993</v>
      </c>
      <c r="G97" s="30">
        <f t="shared" si="46"/>
        <v>59.374841584831664</v>
      </c>
      <c r="H97" s="29">
        <f t="shared" si="43"/>
        <v>4860.7663488305734</v>
      </c>
      <c r="I97" s="33">
        <f t="shared" si="47"/>
        <v>27.995557589892002</v>
      </c>
      <c r="J97" s="29">
        <f t="shared" si="44"/>
        <v>17362.634529506882</v>
      </c>
      <c r="K97" s="30">
        <v>100</v>
      </c>
      <c r="L97" s="23"/>
      <c r="O97" s="59"/>
      <c r="P97" s="59"/>
      <c r="Q97" s="59"/>
      <c r="R97" s="59"/>
      <c r="S97" s="59"/>
    </row>
    <row r="98" spans="1:19" s="4" customFormat="1" x14ac:dyDescent="0.2">
      <c r="A98" s="49" t="s">
        <v>16</v>
      </c>
      <c r="B98" s="29">
        <f t="shared" si="39"/>
        <v>2754.3807780037687</v>
      </c>
      <c r="C98" s="30">
        <f t="shared" si="40"/>
        <v>10.697077225904133</v>
      </c>
      <c r="D98" s="29">
        <f t="shared" si="41"/>
        <v>1163.9339358872312</v>
      </c>
      <c r="E98" s="33">
        <f t="shared" si="45"/>
        <v>4.5203231512020183</v>
      </c>
      <c r="F98" s="29">
        <f t="shared" si="42"/>
        <v>18388.890110040873</v>
      </c>
      <c r="G98" s="30">
        <f t="shared" si="46"/>
        <v>71.41618877704164</v>
      </c>
      <c r="H98" s="29">
        <f t="shared" si="43"/>
        <v>3441.7050870271423</v>
      </c>
      <c r="I98" s="33">
        <f t="shared" si="47"/>
        <v>13.36641084585222</v>
      </c>
      <c r="J98" s="29">
        <f t="shared" si="44"/>
        <v>25748.909910959013</v>
      </c>
      <c r="K98" s="30">
        <v>100</v>
      </c>
      <c r="L98" s="23"/>
      <c r="O98" s="59"/>
      <c r="P98" s="59"/>
      <c r="Q98" s="59"/>
      <c r="R98" s="59"/>
      <c r="S98" s="59"/>
    </row>
    <row r="99" spans="1:19" s="4" customFormat="1" x14ac:dyDescent="0.2">
      <c r="A99" s="49" t="s">
        <v>33</v>
      </c>
      <c r="B99" s="29">
        <f t="shared" si="39"/>
        <v>106.87555781847925</v>
      </c>
      <c r="C99" s="30">
        <f t="shared" si="40"/>
        <v>5.8066174199998013</v>
      </c>
      <c r="D99" s="29">
        <f t="shared" si="41"/>
        <v>55.83454571114418</v>
      </c>
      <c r="E99" s="33">
        <f t="shared" si="45"/>
        <v>3.0335265834565561</v>
      </c>
      <c r="F99" s="29">
        <f t="shared" si="42"/>
        <v>1256.6623431686171</v>
      </c>
      <c r="G99" s="30">
        <f t="shared" si="46"/>
        <v>68.275268937487454</v>
      </c>
      <c r="H99" s="29">
        <f t="shared" si="43"/>
        <v>421.20960112820131</v>
      </c>
      <c r="I99" s="33">
        <f t="shared" si="47"/>
        <v>22.884587059056191</v>
      </c>
      <c r="J99" s="29">
        <f t="shared" si="44"/>
        <v>1840.5820478264418</v>
      </c>
      <c r="K99" s="30">
        <v>100</v>
      </c>
      <c r="L99" s="23"/>
      <c r="O99" s="59"/>
      <c r="P99" s="59"/>
      <c r="Q99" s="59"/>
      <c r="R99" s="59"/>
      <c r="S99" s="59"/>
    </row>
    <row r="100" spans="1:19" s="4" customFormat="1" x14ac:dyDescent="0.2">
      <c r="A100" s="5" t="s">
        <v>17</v>
      </c>
      <c r="B100" s="29">
        <f t="shared" si="39"/>
        <v>2217.2311102185595</v>
      </c>
      <c r="C100" s="30">
        <f t="shared" si="40"/>
        <v>8.4447348896714214</v>
      </c>
      <c r="D100" s="29">
        <f t="shared" si="41"/>
        <v>1392.8892563820061</v>
      </c>
      <c r="E100" s="33">
        <f>D100/J100*100</f>
        <v>5.3050764291585883</v>
      </c>
      <c r="F100" s="29">
        <f>F73+N73</f>
        <v>15026.332184152063</v>
      </c>
      <c r="G100" s="30">
        <f>F100/J100*100</f>
        <v>57.230566121180395</v>
      </c>
      <c r="H100" s="29">
        <f>H73+P73</f>
        <v>7619.328586088136</v>
      </c>
      <c r="I100" s="33">
        <f>H100/J100*100</f>
        <v>29.0196225599896</v>
      </c>
      <c r="J100" s="29">
        <f>B100+D100+F100+H100</f>
        <v>26255.781136840764</v>
      </c>
      <c r="K100" s="30">
        <v>100</v>
      </c>
      <c r="L100" s="23"/>
      <c r="O100" s="59"/>
      <c r="P100" s="59"/>
      <c r="Q100" s="59"/>
      <c r="R100" s="59"/>
      <c r="S100" s="59"/>
    </row>
    <row r="101" spans="1:19" s="4" customFormat="1" x14ac:dyDescent="0.2">
      <c r="A101" s="5"/>
      <c r="B101" s="19"/>
      <c r="C101" s="18"/>
      <c r="D101" s="19"/>
      <c r="E101" s="34"/>
      <c r="F101" s="19"/>
      <c r="G101" s="18"/>
      <c r="H101" s="19"/>
      <c r="I101" s="34"/>
      <c r="J101" s="19"/>
      <c r="K101" s="18"/>
      <c r="L101" s="23"/>
    </row>
    <row r="102" spans="1:19" s="4" customFormat="1" x14ac:dyDescent="0.2">
      <c r="A102" s="10" t="s">
        <v>1</v>
      </c>
      <c r="B102" s="31">
        <f>SUM(B88:B100)</f>
        <v>24369.826382607051</v>
      </c>
      <c r="C102" s="32">
        <f>B102/J102*100</f>
        <v>11.894954955396761</v>
      </c>
      <c r="D102" s="31">
        <f>SUM(D88:D100)</f>
        <v>13989.892388171011</v>
      </c>
      <c r="E102" s="35">
        <f>D102/J102*100</f>
        <v>6.8284909861692649</v>
      </c>
      <c r="F102" s="31">
        <f>SUM(F88:F100)</f>
        <v>118935.40795015339</v>
      </c>
      <c r="G102" s="32">
        <f>F102/J102*100</f>
        <v>58.052581005604452</v>
      </c>
      <c r="H102" s="31">
        <f>SUM(H88:H100)</f>
        <v>47580.18784720335</v>
      </c>
      <c r="I102" s="35">
        <f>H102/J102*100</f>
        <v>23.223973052829528</v>
      </c>
      <c r="J102" s="31">
        <f>SUM(J88:J100)</f>
        <v>204875.31456813478</v>
      </c>
      <c r="K102" s="32">
        <v>100</v>
      </c>
      <c r="L102" s="23"/>
      <c r="N102" s="23"/>
      <c r="O102" s="23"/>
    </row>
    <row r="103" spans="1:19" x14ac:dyDescent="0.2">
      <c r="A103" s="27" t="s">
        <v>10</v>
      </c>
      <c r="M103" s="20"/>
      <c r="N103" s="20"/>
    </row>
    <row r="104" spans="1:19" x14ac:dyDescent="0.2">
      <c r="A104" s="48" t="s">
        <v>24</v>
      </c>
      <c r="C104" s="22"/>
      <c r="R104" s="20"/>
    </row>
    <row r="105" spans="1:19" x14ac:dyDescent="0.2">
      <c r="A105" s="27" t="s">
        <v>10</v>
      </c>
    </row>
  </sheetData>
  <phoneticPr fontId="0" type="noConversion"/>
  <pageMargins left="0.27" right="0.19" top="1" bottom="1" header="0.5" footer="0.5"/>
  <pageSetup paperSize="9" orientation="landscape" r:id="rId1"/>
  <headerFooter alignWithMargins="0"/>
  <rowBreaks count="3" manualBreakCount="3">
    <brk id="26" max="16383" man="1"/>
    <brk id="52" max="16383" man="1"/>
    <brk id="7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Company>CAA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SAMMY</dc:creator>
  <cp:lastModifiedBy>Young David</cp:lastModifiedBy>
  <cp:lastPrinted>2020-07-24T14:14:20Z</cp:lastPrinted>
  <dcterms:created xsi:type="dcterms:W3CDTF">2001-07-11T05:31:53Z</dcterms:created>
  <dcterms:modified xsi:type="dcterms:W3CDTF">2020-07-24T14:16:04Z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196a3aa-34a9-4b82-9eed-745e5fc3f53e_Enabled">
    <vt:lpwstr>True</vt:lpwstr>
  </property>
  <property fmtid="{D5CDD505-2E9C-101B-9397-08002B2CF9AE}" pid="3" name="MSIP_Label_3196a3aa-34a9-4b82-9eed-745e5fc3f53e_SiteId">
    <vt:lpwstr>c4edd5ba-10c3-4fe3-946a-7c9c446ab8c8</vt:lpwstr>
  </property>
  <property fmtid="{D5CDD505-2E9C-101B-9397-08002B2CF9AE}" pid="4" name="MSIP_Label_3196a3aa-34a9-4b82-9eed-745e5fc3f53e_Owner">
    <vt:lpwstr>Martin.Ross@caa.co.uk</vt:lpwstr>
  </property>
  <property fmtid="{D5CDD505-2E9C-101B-9397-08002B2CF9AE}" pid="5" name="MSIP_Label_3196a3aa-34a9-4b82-9eed-745e5fc3f53e_SetDate">
    <vt:lpwstr>2019-02-14T09:48:50.4868032Z</vt:lpwstr>
  </property>
  <property fmtid="{D5CDD505-2E9C-101B-9397-08002B2CF9AE}" pid="6" name="MSIP_Label_3196a3aa-34a9-4b82-9eed-745e5fc3f53e_Name">
    <vt:lpwstr>Official</vt:lpwstr>
  </property>
  <property fmtid="{D5CDD505-2E9C-101B-9397-08002B2CF9AE}" pid="7" name="MSIP_Label_3196a3aa-34a9-4b82-9eed-745e5fc3f53e_Application">
    <vt:lpwstr>Microsoft Azure Information Protection</vt:lpwstr>
  </property>
  <property fmtid="{D5CDD505-2E9C-101B-9397-08002B2CF9AE}" pid="8" name="MSIP_Label_3196a3aa-34a9-4b82-9eed-745e5fc3f53e_Extended_MSFT_Method">
    <vt:lpwstr>Automatic</vt:lpwstr>
  </property>
  <property fmtid="{D5CDD505-2E9C-101B-9397-08002B2CF9AE}" pid="9" name="Sensitivity">
    <vt:lpwstr>Official</vt:lpwstr>
  </property>
</Properties>
</file>