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onmsfsr03\AREG.GLB\STATS\"/>
    </mc:Choice>
  </mc:AlternateContent>
  <xr:revisionPtr revIDLastSave="0" documentId="13_ncr:1_{DD3DEA49-3781-4BBE-A910-D10776B091A3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2026" sheetId="4" r:id="rId1"/>
    <sheet name="Aircraft Class totals" sheetId="5" r:id="rId2"/>
    <sheet name="Aircraft sub Class total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9" i="4" l="1"/>
  <c r="AD49" i="4"/>
  <c r="AE48" i="4"/>
  <c r="AD48" i="4"/>
  <c r="AE47" i="4"/>
  <c r="AD47" i="4"/>
  <c r="AE46" i="4"/>
  <c r="AD46" i="4"/>
  <c r="AE45" i="4"/>
  <c r="AD45" i="4"/>
  <c r="AE44" i="4"/>
  <c r="AD44" i="4"/>
  <c r="AE43" i="4"/>
  <c r="AD43" i="4"/>
  <c r="AE42" i="4"/>
  <c r="AD42" i="4"/>
  <c r="AE41" i="4"/>
  <c r="AD41" i="4"/>
  <c r="AE40" i="4"/>
  <c r="AD40" i="4"/>
  <c r="AE39" i="4"/>
  <c r="AD39" i="4"/>
  <c r="AE38" i="4"/>
  <c r="AD38" i="4"/>
  <c r="AE37" i="4"/>
  <c r="AD37" i="4"/>
  <c r="AE36" i="4"/>
  <c r="AD36" i="4"/>
  <c r="AE35" i="4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D27" i="4"/>
  <c r="AE26" i="4"/>
  <c r="AD26" i="4"/>
  <c r="AE25" i="4"/>
  <c r="AD25" i="4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D16" i="4"/>
  <c r="AE15" i="4"/>
  <c r="AD15" i="4"/>
  <c r="AE14" i="4"/>
  <c r="AD14" i="4"/>
  <c r="AE13" i="4"/>
  <c r="AD13" i="4"/>
  <c r="AE12" i="4"/>
  <c r="AD12" i="4"/>
  <c r="AE11" i="4"/>
  <c r="AD11" i="4"/>
  <c r="AE10" i="4"/>
  <c r="AD10" i="4"/>
  <c r="AE9" i="4"/>
  <c r="AD9" i="4"/>
  <c r="AE8" i="4"/>
  <c r="AD8" i="4"/>
  <c r="AE7" i="4"/>
  <c r="AD7" i="4"/>
  <c r="AE6" i="4"/>
  <c r="AD6" i="4"/>
  <c r="AE5" i="4"/>
  <c r="AD5" i="4"/>
  <c r="AE4" i="4"/>
  <c r="AD4" i="4"/>
  <c r="AE13" i="6"/>
  <c r="AD13" i="6"/>
  <c r="AE12" i="6"/>
  <c r="AD12" i="6"/>
  <c r="AE11" i="6"/>
  <c r="AD11" i="6"/>
  <c r="AE10" i="6"/>
  <c r="AD10" i="6"/>
  <c r="AE9" i="6"/>
  <c r="AD9" i="6"/>
  <c r="AE8" i="6"/>
  <c r="AD8" i="6"/>
  <c r="AE7" i="6"/>
  <c r="AD7" i="6"/>
  <c r="AE6" i="6"/>
  <c r="AD6" i="6"/>
  <c r="AE5" i="6"/>
  <c r="AD5" i="6"/>
  <c r="AE4" i="6"/>
  <c r="AD4" i="6"/>
  <c r="AE3" i="6"/>
  <c r="AD3" i="6"/>
  <c r="AD9" i="5"/>
  <c r="AC9" i="5"/>
  <c r="AD8" i="5"/>
  <c r="AD7" i="5"/>
  <c r="AC7" i="5"/>
  <c r="AD6" i="5"/>
  <c r="AC6" i="5"/>
  <c r="AD5" i="5"/>
  <c r="AC5" i="5"/>
  <c r="AD4" i="5"/>
  <c r="AC4" i="5"/>
  <c r="AD3" i="5"/>
  <c r="AC3" i="5"/>
  <c r="AD2" i="5"/>
  <c r="AC2" i="5"/>
  <c r="AB49" i="4"/>
  <c r="AC46" i="4"/>
  <c r="AC47" i="4"/>
  <c r="AC48" i="4"/>
  <c r="AC44" i="4"/>
  <c r="AC12" i="6"/>
  <c r="AA11" i="6"/>
  <c r="Z4" i="5" s="1"/>
  <c r="AA10" i="6"/>
  <c r="Z3" i="5" s="1"/>
  <c r="AA9" i="6"/>
  <c r="AA8" i="6"/>
  <c r="AA7" i="6"/>
  <c r="AA6" i="6"/>
  <c r="AA5" i="6"/>
  <c r="AA4" i="6"/>
  <c r="AA3" i="6"/>
  <c r="AA2" i="6"/>
  <c r="Z11" i="6"/>
  <c r="Z10" i="6"/>
  <c r="Z9" i="6"/>
  <c r="Z8" i="6"/>
  <c r="Z7" i="6"/>
  <c r="Z6" i="6"/>
  <c r="Z5" i="6"/>
  <c r="Z4" i="6"/>
  <c r="Z3" i="6"/>
  <c r="Z2" i="6"/>
  <c r="AB11" i="6"/>
  <c r="AA4" i="5" s="1"/>
  <c r="Y11" i="6"/>
  <c r="X4" i="5" s="1"/>
  <c r="X11" i="6"/>
  <c r="W4" i="5" s="1"/>
  <c r="W11" i="6"/>
  <c r="V4" i="5" s="1"/>
  <c r="V11" i="6"/>
  <c r="U4" i="5" s="1"/>
  <c r="U11" i="6"/>
  <c r="T4" i="5" s="1"/>
  <c r="T11" i="6"/>
  <c r="S4" i="5" s="1"/>
  <c r="S11" i="6"/>
  <c r="R4" i="5" s="1"/>
  <c r="R11" i="6"/>
  <c r="Q4" i="5" s="1"/>
  <c r="Q11" i="6"/>
  <c r="P4" i="5" s="1"/>
  <c r="P11" i="6"/>
  <c r="O4" i="5" s="1"/>
  <c r="O11" i="6"/>
  <c r="N4" i="5" s="1"/>
  <c r="N11" i="6"/>
  <c r="M4" i="5" s="1"/>
  <c r="M11" i="6"/>
  <c r="L4" i="5" s="1"/>
  <c r="L11" i="6"/>
  <c r="K4" i="5" s="1"/>
  <c r="K11" i="6"/>
  <c r="J4" i="5" s="1"/>
  <c r="J11" i="6"/>
  <c r="I4" i="5" s="1"/>
  <c r="I11" i="6"/>
  <c r="H4" i="5" s="1"/>
  <c r="H11" i="6"/>
  <c r="G4" i="5" s="1"/>
  <c r="G11" i="6"/>
  <c r="F4" i="5" s="1"/>
  <c r="F11" i="6"/>
  <c r="E4" i="5" s="1"/>
  <c r="E11" i="6"/>
  <c r="D4" i="5" s="1"/>
  <c r="D11" i="6"/>
  <c r="C4" i="5" s="1"/>
  <c r="C11" i="6"/>
  <c r="B4" i="5" s="1"/>
  <c r="AB10" i="6"/>
  <c r="Y10" i="6"/>
  <c r="X3" i="5" s="1"/>
  <c r="X10" i="6"/>
  <c r="W3" i="5" s="1"/>
  <c r="W10" i="6"/>
  <c r="V3" i="5" s="1"/>
  <c r="V10" i="6"/>
  <c r="U3" i="5" s="1"/>
  <c r="U10" i="6"/>
  <c r="T3" i="5" s="1"/>
  <c r="T10" i="6"/>
  <c r="S3" i="5" s="1"/>
  <c r="S10" i="6"/>
  <c r="R3" i="5" s="1"/>
  <c r="R10" i="6"/>
  <c r="Q3" i="5" s="1"/>
  <c r="Q10" i="6"/>
  <c r="P3" i="5" s="1"/>
  <c r="P10" i="6"/>
  <c r="O3" i="5" s="1"/>
  <c r="O10" i="6"/>
  <c r="N3" i="5" s="1"/>
  <c r="N10" i="6"/>
  <c r="M3" i="5" s="1"/>
  <c r="M10" i="6"/>
  <c r="L3" i="5" s="1"/>
  <c r="L10" i="6"/>
  <c r="K3" i="5" s="1"/>
  <c r="K10" i="6"/>
  <c r="J3" i="5" s="1"/>
  <c r="J10" i="6"/>
  <c r="I3" i="5" s="1"/>
  <c r="I10" i="6"/>
  <c r="H3" i="5" s="1"/>
  <c r="H10" i="6"/>
  <c r="G3" i="5" s="1"/>
  <c r="G10" i="6"/>
  <c r="F3" i="5" s="1"/>
  <c r="F10" i="6"/>
  <c r="E3" i="5" s="1"/>
  <c r="E10" i="6"/>
  <c r="D3" i="5" s="1"/>
  <c r="D10" i="6"/>
  <c r="C3" i="5" s="1"/>
  <c r="C10" i="6"/>
  <c r="B3" i="5" s="1"/>
  <c r="AB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B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AB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AB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AB5" i="6"/>
  <c r="Y5" i="6"/>
  <c r="X5" i="6"/>
  <c r="W2" i="5" s="1"/>
  <c r="W5" i="6"/>
  <c r="V2" i="5" s="1"/>
  <c r="V5" i="6"/>
  <c r="U5" i="6"/>
  <c r="T2" i="5" s="1"/>
  <c r="T9" i="5" s="1"/>
  <c r="T5" i="6"/>
  <c r="S2" i="5" s="1"/>
  <c r="S5" i="6"/>
  <c r="R2" i="5" s="1"/>
  <c r="R5" i="6"/>
  <c r="Q2" i="5" s="1"/>
  <c r="Q9" i="5" s="1"/>
  <c r="Q5" i="6"/>
  <c r="P2" i="5" s="1"/>
  <c r="P9" i="5" s="1"/>
  <c r="P5" i="6"/>
  <c r="O5" i="6"/>
  <c r="N2" i="5" s="1"/>
  <c r="N5" i="6"/>
  <c r="M2" i="5" s="1"/>
  <c r="M5" i="6"/>
  <c r="L2" i="5" s="1"/>
  <c r="L5" i="6"/>
  <c r="K2" i="5" s="1"/>
  <c r="K5" i="6"/>
  <c r="J2" i="5" s="1"/>
  <c r="J5" i="6"/>
  <c r="I2" i="5" s="1"/>
  <c r="I5" i="6"/>
  <c r="H2" i="5" s="1"/>
  <c r="H5" i="6"/>
  <c r="G2" i="5" s="1"/>
  <c r="G5" i="6"/>
  <c r="F2" i="5" s="1"/>
  <c r="F5" i="6"/>
  <c r="E5" i="6"/>
  <c r="D2" i="5" s="1"/>
  <c r="D9" i="5" s="1"/>
  <c r="D5" i="6"/>
  <c r="C2" i="5" s="1"/>
  <c r="C5" i="6"/>
  <c r="B2" i="5" s="1"/>
  <c r="AB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AB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B2" i="6"/>
  <c r="Y2" i="6"/>
  <c r="X5" i="5" s="1"/>
  <c r="X2" i="6"/>
  <c r="W2" i="6"/>
  <c r="V5" i="5" s="1"/>
  <c r="V6" i="5" s="1"/>
  <c r="V2" i="6"/>
  <c r="U5" i="5" s="1"/>
  <c r="U2" i="6"/>
  <c r="T2" i="6"/>
  <c r="S5" i="5" s="1"/>
  <c r="S2" i="6"/>
  <c r="R5" i="5" s="1"/>
  <c r="R6" i="5" s="1"/>
  <c r="R2" i="6"/>
  <c r="Q2" i="6"/>
  <c r="P5" i="5" s="1"/>
  <c r="P2" i="6"/>
  <c r="O2" i="6"/>
  <c r="N5" i="5" s="1"/>
  <c r="N2" i="6"/>
  <c r="M2" i="6"/>
  <c r="L5" i="5" s="1"/>
  <c r="L2" i="6"/>
  <c r="K2" i="6"/>
  <c r="J5" i="5" s="1"/>
  <c r="J6" i="5" s="1"/>
  <c r="J2" i="6"/>
  <c r="I5" i="5" s="1"/>
  <c r="I2" i="6"/>
  <c r="H5" i="5" s="1"/>
  <c r="H2" i="6"/>
  <c r="G2" i="6"/>
  <c r="F5" i="5" s="1"/>
  <c r="F2" i="6"/>
  <c r="E2" i="6"/>
  <c r="D2" i="6"/>
  <c r="C2" i="6"/>
  <c r="AC45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F6" i="5" l="1"/>
  <c r="X2" i="5"/>
  <c r="X9" i="5" s="1"/>
  <c r="B5" i="5"/>
  <c r="B6" i="5" s="1"/>
  <c r="G5" i="5"/>
  <c r="G6" i="5" s="1"/>
  <c r="W5" i="5"/>
  <c r="W7" i="5" s="1"/>
  <c r="AC49" i="4"/>
  <c r="S6" i="5"/>
  <c r="T5" i="5"/>
  <c r="T7" i="5" s="1"/>
  <c r="R13" i="6"/>
  <c r="E2" i="5"/>
  <c r="E9" i="5" s="1"/>
  <c r="O2" i="5"/>
  <c r="O9" i="5" s="1"/>
  <c r="F13" i="6"/>
  <c r="U2" i="5"/>
  <c r="U9" i="5" s="1"/>
  <c r="X7" i="5"/>
  <c r="AC2" i="6"/>
  <c r="AA5" i="5"/>
  <c r="AA6" i="5" s="1"/>
  <c r="AC5" i="6"/>
  <c r="AC8" i="6"/>
  <c r="AC9" i="6"/>
  <c r="D5" i="5"/>
  <c r="D7" i="5" s="1"/>
  <c r="X13" i="6"/>
  <c r="C5" i="5"/>
  <c r="C6" i="5" s="1"/>
  <c r="AC3" i="6"/>
  <c r="AC7" i="6"/>
  <c r="O5" i="5"/>
  <c r="O6" i="5" s="1"/>
  <c r="Z5" i="5"/>
  <c r="Z6" i="5" s="1"/>
  <c r="M5" i="5"/>
  <c r="M7" i="5" s="1"/>
  <c r="AC10" i="6"/>
  <c r="L13" i="6"/>
  <c r="AB4" i="5"/>
  <c r="R7" i="5"/>
  <c r="I9" i="5"/>
  <c r="L7" i="5"/>
  <c r="B9" i="5"/>
  <c r="C9" i="5"/>
  <c r="N9" i="5"/>
  <c r="F7" i="5"/>
  <c r="S7" i="5"/>
  <c r="K9" i="5"/>
  <c r="AC11" i="6"/>
  <c r="E5" i="5"/>
  <c r="E6" i="5" s="1"/>
  <c r="Q5" i="5"/>
  <c r="Q6" i="5" s="1"/>
  <c r="K5" i="5"/>
  <c r="K6" i="5" s="1"/>
  <c r="W9" i="5"/>
  <c r="Y13" i="6"/>
  <c r="J9" i="5"/>
  <c r="V9" i="5"/>
  <c r="AA3" i="5"/>
  <c r="AB3" i="5" s="1"/>
  <c r="AA2" i="5"/>
  <c r="AC4" i="6"/>
  <c r="AB13" i="6"/>
  <c r="Z2" i="5"/>
  <c r="Z9" i="5" s="1"/>
  <c r="AE2" i="6"/>
  <c r="AD2" i="6"/>
  <c r="AA13" i="6"/>
  <c r="Y2" i="5"/>
  <c r="AC6" i="6"/>
  <c r="Y5" i="5"/>
  <c r="Z13" i="6"/>
  <c r="Y3" i="5"/>
  <c r="Y4" i="5"/>
  <c r="T13" i="6"/>
  <c r="U13" i="6"/>
  <c r="V13" i="6"/>
  <c r="K13" i="6"/>
  <c r="W13" i="6"/>
  <c r="I13" i="6"/>
  <c r="J13" i="6"/>
  <c r="N13" i="6"/>
  <c r="O13" i="6"/>
  <c r="D13" i="6"/>
  <c r="E13" i="6"/>
  <c r="Q13" i="6"/>
  <c r="C13" i="6"/>
  <c r="P13" i="6"/>
  <c r="G13" i="6"/>
  <c r="S13" i="6"/>
  <c r="H13" i="6"/>
  <c r="M13" i="6"/>
  <c r="H9" i="5"/>
  <c r="H7" i="5"/>
  <c r="P7" i="5"/>
  <c r="I6" i="5"/>
  <c r="U6" i="5"/>
  <c r="X6" i="5"/>
  <c r="L9" i="5"/>
  <c r="N6" i="5"/>
  <c r="M9" i="5"/>
  <c r="P6" i="5"/>
  <c r="V7" i="5"/>
  <c r="R9" i="5"/>
  <c r="G9" i="5"/>
  <c r="S9" i="5"/>
  <c r="I7" i="5"/>
  <c r="L6" i="5"/>
  <c r="F9" i="5"/>
  <c r="J7" i="5"/>
  <c r="B7" i="5"/>
  <c r="N7" i="5"/>
  <c r="H6" i="5"/>
  <c r="Z7" i="5" l="1"/>
  <c r="G7" i="5"/>
  <c r="AB5" i="5"/>
  <c r="W6" i="5"/>
  <c r="AB6" i="5" s="1"/>
  <c r="T6" i="5"/>
  <c r="K7" i="5"/>
  <c r="E7" i="5"/>
  <c r="M6" i="5"/>
  <c r="O7" i="5"/>
  <c r="U7" i="5"/>
  <c r="C7" i="5"/>
  <c r="D6" i="5"/>
  <c r="Q7" i="5"/>
  <c r="AC13" i="6"/>
  <c r="AA7" i="5"/>
  <c r="AB7" i="5" s="1"/>
  <c r="AA9" i="5"/>
  <c r="AB9" i="5" s="1"/>
  <c r="AB2" i="5"/>
  <c r="Y9" i="5"/>
  <c r="Y6" i="5"/>
  <c r="Y7" i="5"/>
</calcChain>
</file>

<file path=xl/sharedStrings.xml><?xml version="1.0" encoding="utf-8"?>
<sst xmlns="http://schemas.openxmlformats.org/spreadsheetml/2006/main" count="140" uniqueCount="45">
  <si>
    <t xml:space="preserve">Not known     </t>
  </si>
  <si>
    <t xml:space="preserve">1 - 750 kg     </t>
  </si>
  <si>
    <t xml:space="preserve">751 - 5700 kg     </t>
  </si>
  <si>
    <t xml:space="preserve">5701 - 15000 kg     </t>
  </si>
  <si>
    <t xml:space="preserve">15001 - 50000 kg     </t>
  </si>
  <si>
    <t xml:space="preserve">&gt; 50000 kg     </t>
  </si>
  <si>
    <t>MTOW kg</t>
  </si>
  <si>
    <t>Weight group</t>
  </si>
  <si>
    <t>All weights</t>
  </si>
  <si>
    <t xml:space="preserve">15001kg - 50000kg   </t>
  </si>
  <si>
    <t>change since 2011</t>
  </si>
  <si>
    <t>change since 2001</t>
  </si>
  <si>
    <t>change since 2022</t>
  </si>
  <si>
    <t>Aircraft Class</t>
  </si>
  <si>
    <t>Airship (Gas-Filled)</t>
  </si>
  <si>
    <t>Airship (Gas-Filled) (Unmanned)</t>
  </si>
  <si>
    <t>Airship (Hot Air)</t>
  </si>
  <si>
    <t>Balloon (Gas-Filled)</t>
  </si>
  <si>
    <t>Balloon (Gas/Hot Air)</t>
  </si>
  <si>
    <t>Balloon (Hot Air)</t>
  </si>
  <si>
    <t>Balloon (Minimum Lift) ( Unmanned)</t>
  </si>
  <si>
    <t>Fixed-Wing Amphibian</t>
  </si>
  <si>
    <t>Fixed-Wing Landplane</t>
  </si>
  <si>
    <t>Fixed-Wing Landplane (Unmanned)</t>
  </si>
  <si>
    <t>Fixed Wing-Seaplane</t>
  </si>
  <si>
    <t>Fixed-Wing SLMG</t>
  </si>
  <si>
    <t>Glider</t>
  </si>
  <si>
    <t>Gyroplane</t>
  </si>
  <si>
    <t>Hang Glider</t>
  </si>
  <si>
    <t>Helicopter</t>
  </si>
  <si>
    <t>Microlight</t>
  </si>
  <si>
    <t>Total</t>
  </si>
  <si>
    <t>Airship</t>
  </si>
  <si>
    <t>Balloon</t>
  </si>
  <si>
    <t>Fixed Wing</t>
  </si>
  <si>
    <t>Fixed Wing SLMG</t>
  </si>
  <si>
    <t>All Fixed Wing</t>
  </si>
  <si>
    <t>Other</t>
  </si>
  <si>
    <t>Other inc MM</t>
  </si>
  <si>
    <t>All FL and MM</t>
  </si>
  <si>
    <t>N/A</t>
  </si>
  <si>
    <t>Data produced on 01/01/2026 by the CAA Aircraft Registration section, Aviation House, Beehive Ring Road, Gatwick Airport, Crawley RH6 0YR</t>
  </si>
  <si>
    <t>Helicopter (Unmanned)</t>
  </si>
  <si>
    <t>Powered Lift (Tilt Rotor)</t>
  </si>
  <si>
    <t>UK Registered Aircraft Summary 2001-2026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</si>
</sst>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/>
    <xf numFmtId="0" fontId="1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2" fillId="2" borderId="0" xfId="0" applyFont="1" applyFill="1" applyAlignment="1">
      <alignment horizontal="right" wrapText="1"/>
    </xf>
    <xf numFmtId="0" fontId="1" fillId="0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/>
    <xf numFmtId="0" fontId="3" fillId="0" borderId="1" xfId="0" applyFont="1" applyFill="1" applyBorder="1"/>
    <xf numFmtId="22" fontId="1" fillId="0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right"/>
    </xf>
    <xf numFmtId="22" fontId="1" fillId="3" borderId="1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A2A5-21BE-4AA2-86A9-1E60FBC6DC15}">
  <dimension ref="A1:AF57"/>
  <sheetViews>
    <sheetView tabSelected="1" workbookViewId="0">
      <selection activeCell="A8" sqref="A8"/>
    </sheetView>
  </sheetViews>
  <sheetFormatPr defaultColWidth="9.140625" defaultRowHeight="15.75" x14ac:dyDescent="0.25"/>
  <cols>
    <col min="1" max="1" width="50" style="3" customWidth="1"/>
    <col min="2" max="2" width="23" style="4" bestFit="1" customWidth="1"/>
    <col min="3" max="5" width="7.7109375" style="1" customWidth="1"/>
    <col min="6" max="6" width="8.42578125" style="1" customWidth="1"/>
    <col min="7" max="7" width="7.85546875" style="1" customWidth="1"/>
    <col min="8" max="15" width="7.7109375" style="1" customWidth="1"/>
    <col min="16" max="18" width="7.7109375" style="5" customWidth="1"/>
    <col min="19" max="28" width="7.7109375" style="1" customWidth="1"/>
    <col min="29" max="30" width="12.85546875" style="6" bestFit="1" customWidth="1"/>
    <col min="31" max="31" width="12.85546875" style="7" bestFit="1" customWidth="1"/>
    <col min="32" max="32" width="9.140625" style="4"/>
    <col min="33" max="16384" width="9.140625" style="3"/>
  </cols>
  <sheetData>
    <row r="1" spans="1:32" x14ac:dyDescent="0.25">
      <c r="A1" s="2" t="s">
        <v>44</v>
      </c>
      <c r="G1" s="3"/>
    </row>
    <row r="3" spans="1:32" s="2" customFormat="1" ht="43.5" customHeight="1" x14ac:dyDescent="0.25">
      <c r="A3" s="35" t="s">
        <v>13</v>
      </c>
      <c r="B3" s="18" t="s">
        <v>6</v>
      </c>
      <c r="C3" s="17">
        <v>2001</v>
      </c>
      <c r="D3" s="17">
        <v>2002</v>
      </c>
      <c r="E3" s="17">
        <v>2003</v>
      </c>
      <c r="F3" s="17">
        <v>2004</v>
      </c>
      <c r="G3" s="17">
        <v>2005</v>
      </c>
      <c r="H3" s="17">
        <v>2006</v>
      </c>
      <c r="I3" s="17">
        <v>2007</v>
      </c>
      <c r="J3" s="17">
        <v>2008</v>
      </c>
      <c r="K3" s="17">
        <v>2009</v>
      </c>
      <c r="L3" s="17">
        <v>2010</v>
      </c>
      <c r="M3" s="17">
        <v>2011</v>
      </c>
      <c r="N3" s="17">
        <v>2012</v>
      </c>
      <c r="O3" s="17">
        <v>2013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  <c r="AB3" s="17">
        <v>2026</v>
      </c>
      <c r="AC3" s="36" t="s">
        <v>12</v>
      </c>
      <c r="AD3" s="36" t="s">
        <v>10</v>
      </c>
      <c r="AE3" s="36" t="s">
        <v>11</v>
      </c>
      <c r="AF3" s="8"/>
    </row>
    <row r="4" spans="1:32" ht="15" customHeight="1" x14ac:dyDescent="0.2">
      <c r="A4" s="31" t="s">
        <v>14</v>
      </c>
      <c r="B4" s="25" t="s">
        <v>1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2</v>
      </c>
      <c r="L4" s="26">
        <v>2</v>
      </c>
      <c r="M4" s="26">
        <v>2</v>
      </c>
      <c r="N4" s="27">
        <v>2</v>
      </c>
      <c r="O4" s="27">
        <v>2</v>
      </c>
      <c r="P4" s="27">
        <v>0</v>
      </c>
      <c r="Q4" s="27">
        <v>0</v>
      </c>
      <c r="R4" s="27">
        <v>0</v>
      </c>
      <c r="S4" s="28">
        <v>0</v>
      </c>
      <c r="T4" s="26">
        <v>0</v>
      </c>
      <c r="U4" s="26">
        <v>0</v>
      </c>
      <c r="V4" s="27">
        <v>0</v>
      </c>
      <c r="W4" s="27">
        <v>0</v>
      </c>
      <c r="X4" s="27">
        <v>0</v>
      </c>
      <c r="Y4" s="27">
        <v>1</v>
      </c>
      <c r="Z4" s="27">
        <v>0</v>
      </c>
      <c r="AA4" s="27">
        <v>0</v>
      </c>
      <c r="AB4" s="27">
        <v>0</v>
      </c>
      <c r="AC4" s="26">
        <f t="shared" ref="AC4:AC49" si="0">AB4-X4</f>
        <v>0</v>
      </c>
      <c r="AD4" s="26">
        <f>AB4-M4</f>
        <v>-2</v>
      </c>
      <c r="AE4" s="28">
        <f>AB4-C4</f>
        <v>0</v>
      </c>
      <c r="AF4" s="9"/>
    </row>
    <row r="5" spans="1:32" ht="15" customHeight="1" x14ac:dyDescent="0.2">
      <c r="A5" s="33" t="s">
        <v>14</v>
      </c>
      <c r="B5" s="10" t="s">
        <v>2</v>
      </c>
      <c r="C5" s="11">
        <v>3</v>
      </c>
      <c r="D5" s="11">
        <v>4</v>
      </c>
      <c r="E5" s="11">
        <v>5</v>
      </c>
      <c r="F5" s="11">
        <v>5</v>
      </c>
      <c r="G5" s="11">
        <v>5</v>
      </c>
      <c r="H5" s="11">
        <v>5</v>
      </c>
      <c r="I5" s="11">
        <v>3</v>
      </c>
      <c r="J5" s="11">
        <v>3</v>
      </c>
      <c r="K5" s="11">
        <v>3</v>
      </c>
      <c r="L5" s="11">
        <v>3</v>
      </c>
      <c r="M5" s="11">
        <v>3</v>
      </c>
      <c r="N5" s="12">
        <v>3</v>
      </c>
      <c r="O5" s="12">
        <v>3</v>
      </c>
      <c r="P5" s="12">
        <v>3</v>
      </c>
      <c r="Q5" s="13">
        <v>2</v>
      </c>
      <c r="R5" s="13">
        <v>2</v>
      </c>
      <c r="S5" s="13">
        <v>2</v>
      </c>
      <c r="T5" s="11">
        <v>2</v>
      </c>
      <c r="U5" s="11">
        <v>2</v>
      </c>
      <c r="V5" s="12">
        <v>2</v>
      </c>
      <c r="W5" s="12">
        <v>2</v>
      </c>
      <c r="X5" s="12">
        <v>2</v>
      </c>
      <c r="Y5" s="12">
        <v>2</v>
      </c>
      <c r="Z5" s="12">
        <v>2</v>
      </c>
      <c r="AA5" s="12">
        <v>2</v>
      </c>
      <c r="AB5" s="12">
        <v>2</v>
      </c>
      <c r="AC5" s="11">
        <f t="shared" si="0"/>
        <v>0</v>
      </c>
      <c r="AD5" s="11">
        <f>AB5-M5</f>
        <v>-1</v>
      </c>
      <c r="AE5" s="13">
        <f>AB5-C5</f>
        <v>-1</v>
      </c>
      <c r="AF5" s="9"/>
    </row>
    <row r="6" spans="1:32" ht="15" customHeight="1" x14ac:dyDescent="0.2">
      <c r="A6" s="31" t="s">
        <v>14</v>
      </c>
      <c r="B6" s="25" t="s">
        <v>3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8">
        <v>0</v>
      </c>
      <c r="R6" s="28">
        <v>0</v>
      </c>
      <c r="S6" s="28">
        <v>0</v>
      </c>
      <c r="T6" s="26">
        <v>0</v>
      </c>
      <c r="U6" s="26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6">
        <f t="shared" si="0"/>
        <v>0</v>
      </c>
      <c r="AD6" s="26">
        <f>AB6-M6</f>
        <v>0</v>
      </c>
      <c r="AE6" s="28">
        <f>AB6-C6</f>
        <v>0</v>
      </c>
      <c r="AF6" s="9"/>
    </row>
    <row r="7" spans="1:32" ht="15" customHeight="1" x14ac:dyDescent="0.2">
      <c r="A7" s="33" t="s">
        <v>14</v>
      </c>
      <c r="B7" s="10" t="s">
        <v>9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v>0</v>
      </c>
      <c r="O7" s="14">
        <v>0</v>
      </c>
      <c r="P7" s="14">
        <v>0</v>
      </c>
      <c r="Q7" s="13">
        <v>0</v>
      </c>
      <c r="R7" s="13">
        <v>1</v>
      </c>
      <c r="S7" s="13">
        <v>1</v>
      </c>
      <c r="T7" s="11">
        <v>1</v>
      </c>
      <c r="U7" s="11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1">
        <f t="shared" si="0"/>
        <v>0</v>
      </c>
      <c r="AD7" s="11">
        <f>AB7-M7</f>
        <v>0</v>
      </c>
      <c r="AE7" s="13">
        <f>AB7-C7</f>
        <v>0</v>
      </c>
      <c r="AF7" s="9"/>
    </row>
    <row r="8" spans="1:32" ht="15" customHeight="1" x14ac:dyDescent="0.2">
      <c r="A8" s="31" t="s">
        <v>15</v>
      </c>
      <c r="B8" s="25" t="s">
        <v>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7">
        <v>2</v>
      </c>
      <c r="Q8" s="28">
        <v>2</v>
      </c>
      <c r="R8" s="28">
        <v>2</v>
      </c>
      <c r="S8" s="28">
        <v>2</v>
      </c>
      <c r="T8" s="26">
        <v>2</v>
      </c>
      <c r="U8" s="26">
        <v>2</v>
      </c>
      <c r="V8" s="27">
        <v>2</v>
      </c>
      <c r="W8" s="27">
        <v>1</v>
      </c>
      <c r="X8" s="27">
        <v>1</v>
      </c>
      <c r="Y8" s="27">
        <v>1</v>
      </c>
      <c r="Z8" s="27">
        <v>2</v>
      </c>
      <c r="AA8" s="27">
        <v>1</v>
      </c>
      <c r="AB8" s="27">
        <v>1</v>
      </c>
      <c r="AC8" s="26">
        <f t="shared" si="0"/>
        <v>0</v>
      </c>
      <c r="AD8" s="26">
        <f>AB8-M8</f>
        <v>1</v>
      </c>
      <c r="AE8" s="28">
        <f>AB8-C8</f>
        <v>1</v>
      </c>
      <c r="AF8" s="9"/>
    </row>
    <row r="9" spans="1:32" ht="15" customHeight="1" x14ac:dyDescent="0.2">
      <c r="A9" s="16" t="s">
        <v>16</v>
      </c>
      <c r="B9" s="10" t="s">
        <v>1</v>
      </c>
      <c r="C9" s="11">
        <v>14</v>
      </c>
      <c r="D9" s="11">
        <v>10</v>
      </c>
      <c r="E9" s="11">
        <v>11</v>
      </c>
      <c r="F9" s="11">
        <v>10</v>
      </c>
      <c r="G9" s="11">
        <v>10</v>
      </c>
      <c r="H9" s="11">
        <v>9</v>
      </c>
      <c r="I9" s="11">
        <v>8</v>
      </c>
      <c r="J9" s="11">
        <v>8</v>
      </c>
      <c r="K9" s="11">
        <v>8</v>
      </c>
      <c r="L9" s="11">
        <v>5</v>
      </c>
      <c r="M9" s="11">
        <v>3</v>
      </c>
      <c r="N9" s="12">
        <v>3</v>
      </c>
      <c r="O9" s="12">
        <v>2</v>
      </c>
      <c r="P9" s="12">
        <v>2</v>
      </c>
      <c r="Q9" s="13">
        <v>3</v>
      </c>
      <c r="R9" s="13">
        <v>3</v>
      </c>
      <c r="S9" s="13">
        <v>3</v>
      </c>
      <c r="T9" s="11">
        <v>3</v>
      </c>
      <c r="U9" s="11">
        <v>1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1">
        <f t="shared" si="0"/>
        <v>0</v>
      </c>
      <c r="AD9" s="11">
        <f>AB9-M9</f>
        <v>-1</v>
      </c>
      <c r="AE9" s="13">
        <f>AB9-C9</f>
        <v>-12</v>
      </c>
      <c r="AF9" s="9"/>
    </row>
    <row r="10" spans="1:32" ht="15" customHeight="1" x14ac:dyDescent="0.2">
      <c r="A10" s="31" t="s">
        <v>16</v>
      </c>
      <c r="B10" s="25" t="s">
        <v>2</v>
      </c>
      <c r="C10" s="26">
        <v>16</v>
      </c>
      <c r="D10" s="26">
        <v>14</v>
      </c>
      <c r="E10" s="26">
        <v>15</v>
      </c>
      <c r="F10" s="26">
        <v>15</v>
      </c>
      <c r="G10" s="26">
        <v>14</v>
      </c>
      <c r="H10" s="26">
        <v>13</v>
      </c>
      <c r="I10" s="26">
        <v>13</v>
      </c>
      <c r="J10" s="26">
        <v>13</v>
      </c>
      <c r="K10" s="26">
        <v>11</v>
      </c>
      <c r="L10" s="26">
        <v>12</v>
      </c>
      <c r="M10" s="26">
        <v>10</v>
      </c>
      <c r="N10" s="27">
        <v>11</v>
      </c>
      <c r="O10" s="27">
        <v>14</v>
      </c>
      <c r="P10" s="27">
        <v>13</v>
      </c>
      <c r="Q10" s="28">
        <v>14</v>
      </c>
      <c r="R10" s="28">
        <v>15</v>
      </c>
      <c r="S10" s="28">
        <v>12</v>
      </c>
      <c r="T10" s="26">
        <v>12</v>
      </c>
      <c r="U10" s="26">
        <v>12</v>
      </c>
      <c r="V10" s="27">
        <v>12</v>
      </c>
      <c r="W10" s="27">
        <v>12</v>
      </c>
      <c r="X10" s="27">
        <v>11</v>
      </c>
      <c r="Y10" s="27">
        <v>12</v>
      </c>
      <c r="Z10" s="27">
        <v>10</v>
      </c>
      <c r="AA10" s="27">
        <v>11</v>
      </c>
      <c r="AB10" s="27">
        <v>11</v>
      </c>
      <c r="AC10" s="26">
        <f t="shared" si="0"/>
        <v>0</v>
      </c>
      <c r="AD10" s="26">
        <f>AB10-M10</f>
        <v>1</v>
      </c>
      <c r="AE10" s="28">
        <f>AB10-C10</f>
        <v>-5</v>
      </c>
      <c r="AF10" s="9"/>
    </row>
    <row r="11" spans="1:32" ht="15" customHeight="1" x14ac:dyDescent="0.2">
      <c r="A11" s="16" t="s">
        <v>17</v>
      </c>
      <c r="B11" s="10" t="s">
        <v>0</v>
      </c>
      <c r="C11" s="11">
        <v>8</v>
      </c>
      <c r="D11" s="11">
        <v>7</v>
      </c>
      <c r="E11" s="11">
        <v>9</v>
      </c>
      <c r="F11" s="11">
        <v>9</v>
      </c>
      <c r="G11" s="11">
        <v>9</v>
      </c>
      <c r="H11" s="11">
        <v>7</v>
      </c>
      <c r="I11" s="11">
        <v>6</v>
      </c>
      <c r="J11" s="11">
        <v>6</v>
      </c>
      <c r="K11" s="11">
        <v>0</v>
      </c>
      <c r="L11" s="11">
        <v>0</v>
      </c>
      <c r="M11" s="11">
        <v>2</v>
      </c>
      <c r="N11" s="12">
        <v>1</v>
      </c>
      <c r="O11" s="11">
        <v>0</v>
      </c>
      <c r="P11" s="11">
        <v>0</v>
      </c>
      <c r="Q11" s="13">
        <v>0</v>
      </c>
      <c r="R11" s="13">
        <v>0</v>
      </c>
      <c r="S11" s="13">
        <v>0</v>
      </c>
      <c r="T11" s="11">
        <v>0</v>
      </c>
      <c r="U11" s="11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1">
        <f t="shared" si="0"/>
        <v>0</v>
      </c>
      <c r="AD11" s="11">
        <f>AB11-M11</f>
        <v>-2</v>
      </c>
      <c r="AE11" s="13">
        <f>AB11-C11</f>
        <v>-8</v>
      </c>
      <c r="AF11" s="9"/>
    </row>
    <row r="12" spans="1:32" ht="15" customHeight="1" x14ac:dyDescent="0.2">
      <c r="A12" s="31" t="s">
        <v>17</v>
      </c>
      <c r="B12" s="25" t="s">
        <v>1</v>
      </c>
      <c r="C12" s="26">
        <v>3</v>
      </c>
      <c r="D12" s="26">
        <v>3</v>
      </c>
      <c r="E12" s="26">
        <v>3</v>
      </c>
      <c r="F12" s="26">
        <v>3</v>
      </c>
      <c r="G12" s="26">
        <v>3</v>
      </c>
      <c r="H12" s="26">
        <v>3</v>
      </c>
      <c r="I12" s="26">
        <v>0</v>
      </c>
      <c r="J12" s="26">
        <v>0</v>
      </c>
      <c r="K12" s="26">
        <v>6</v>
      </c>
      <c r="L12" s="26">
        <v>5</v>
      </c>
      <c r="M12" s="26">
        <v>2</v>
      </c>
      <c r="N12" s="27">
        <v>1</v>
      </c>
      <c r="O12" s="27">
        <v>2</v>
      </c>
      <c r="P12" s="27">
        <v>2</v>
      </c>
      <c r="Q12" s="28">
        <v>2</v>
      </c>
      <c r="R12" s="28">
        <v>2</v>
      </c>
      <c r="S12" s="28">
        <v>3</v>
      </c>
      <c r="T12" s="26">
        <v>4</v>
      </c>
      <c r="U12" s="26">
        <v>5</v>
      </c>
      <c r="V12" s="27">
        <v>4</v>
      </c>
      <c r="W12" s="27">
        <v>2</v>
      </c>
      <c r="X12" s="27">
        <v>0</v>
      </c>
      <c r="Y12" s="27">
        <v>1</v>
      </c>
      <c r="Z12" s="27">
        <v>2</v>
      </c>
      <c r="AA12" s="27">
        <v>2</v>
      </c>
      <c r="AB12" s="27">
        <v>2</v>
      </c>
      <c r="AC12" s="26">
        <f t="shared" si="0"/>
        <v>2</v>
      </c>
      <c r="AD12" s="26">
        <f>AB12-M12</f>
        <v>0</v>
      </c>
      <c r="AE12" s="28">
        <f>AB12-C12</f>
        <v>-1</v>
      </c>
      <c r="AF12" s="9"/>
    </row>
    <row r="13" spans="1:32" ht="15" customHeight="1" x14ac:dyDescent="0.2">
      <c r="A13" s="16" t="s">
        <v>17</v>
      </c>
      <c r="B13" s="10" t="s">
        <v>2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2</v>
      </c>
      <c r="K13" s="11">
        <v>5</v>
      </c>
      <c r="L13" s="11">
        <v>6</v>
      </c>
      <c r="M13" s="11">
        <v>6</v>
      </c>
      <c r="N13" s="12">
        <v>5</v>
      </c>
      <c r="O13" s="12">
        <v>5</v>
      </c>
      <c r="P13" s="12">
        <v>3</v>
      </c>
      <c r="Q13" s="13">
        <v>2</v>
      </c>
      <c r="R13" s="13">
        <v>3</v>
      </c>
      <c r="S13" s="13">
        <v>4</v>
      </c>
      <c r="T13" s="11">
        <v>5</v>
      </c>
      <c r="U13" s="11">
        <v>6</v>
      </c>
      <c r="V13" s="12">
        <v>5</v>
      </c>
      <c r="W13" s="12">
        <v>3</v>
      </c>
      <c r="X13" s="12">
        <v>3</v>
      </c>
      <c r="Y13" s="12">
        <v>3</v>
      </c>
      <c r="Z13" s="12">
        <v>4</v>
      </c>
      <c r="AA13" s="12">
        <v>2</v>
      </c>
      <c r="AB13" s="12">
        <v>3</v>
      </c>
      <c r="AC13" s="11">
        <f t="shared" si="0"/>
        <v>0</v>
      </c>
      <c r="AD13" s="11">
        <f>AB13-M13</f>
        <v>-3</v>
      </c>
      <c r="AE13" s="13">
        <f>AB13-C13</f>
        <v>2</v>
      </c>
      <c r="AF13" s="9"/>
    </row>
    <row r="14" spans="1:32" ht="15" customHeight="1" x14ac:dyDescent="0.2">
      <c r="A14" s="31" t="s">
        <v>18</v>
      </c>
      <c r="B14" s="25" t="s">
        <v>0</v>
      </c>
      <c r="C14" s="26">
        <v>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v>0</v>
      </c>
      <c r="O14" s="27">
        <v>0</v>
      </c>
      <c r="P14" s="27">
        <v>0</v>
      </c>
      <c r="Q14" s="28">
        <v>0</v>
      </c>
      <c r="R14" s="28">
        <v>0</v>
      </c>
      <c r="S14" s="28">
        <v>0</v>
      </c>
      <c r="T14" s="26">
        <v>0</v>
      </c>
      <c r="U14" s="26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6">
        <f t="shared" si="0"/>
        <v>0</v>
      </c>
      <c r="AD14" s="26">
        <f>AB14-M14</f>
        <v>0</v>
      </c>
      <c r="AE14" s="28">
        <f>AB14-C14</f>
        <v>-3</v>
      </c>
      <c r="AF14" s="9"/>
    </row>
    <row r="15" spans="1:32" ht="15" customHeight="1" x14ac:dyDescent="0.2">
      <c r="A15" s="33" t="s">
        <v>18</v>
      </c>
      <c r="B15" s="10" t="s">
        <v>1</v>
      </c>
      <c r="C15" s="11">
        <v>2</v>
      </c>
      <c r="D15" s="11">
        <v>2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0</v>
      </c>
      <c r="M15" s="11">
        <v>0</v>
      </c>
      <c r="N15" s="12">
        <v>0</v>
      </c>
      <c r="O15" s="14">
        <v>0</v>
      </c>
      <c r="P15" s="14">
        <v>0</v>
      </c>
      <c r="Q15" s="13">
        <v>0</v>
      </c>
      <c r="R15" s="13">
        <v>1</v>
      </c>
      <c r="S15" s="13">
        <v>0</v>
      </c>
      <c r="T15" s="11">
        <v>0</v>
      </c>
      <c r="U15" s="11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1</v>
      </c>
      <c r="AC15" s="11">
        <f t="shared" si="0"/>
        <v>1</v>
      </c>
      <c r="AD15" s="11">
        <f>AB15-M15</f>
        <v>1</v>
      </c>
      <c r="AE15" s="13">
        <f>AB15-C15</f>
        <v>-1</v>
      </c>
      <c r="AF15" s="9"/>
    </row>
    <row r="16" spans="1:32" ht="15" customHeight="1" x14ac:dyDescent="0.2">
      <c r="A16" s="31" t="s">
        <v>18</v>
      </c>
      <c r="B16" s="25" t="s">
        <v>2</v>
      </c>
      <c r="C16" s="26">
        <v>6</v>
      </c>
      <c r="D16" s="26">
        <v>5</v>
      </c>
      <c r="E16" s="26">
        <v>5</v>
      </c>
      <c r="F16" s="26">
        <v>5</v>
      </c>
      <c r="G16" s="26">
        <v>5</v>
      </c>
      <c r="H16" s="26">
        <v>5</v>
      </c>
      <c r="I16" s="26">
        <v>4</v>
      </c>
      <c r="J16" s="26">
        <v>4</v>
      </c>
      <c r="K16" s="26">
        <v>4</v>
      </c>
      <c r="L16" s="26">
        <v>0</v>
      </c>
      <c r="M16" s="26">
        <v>0</v>
      </c>
      <c r="N16" s="27">
        <v>0</v>
      </c>
      <c r="O16" s="27">
        <v>0</v>
      </c>
      <c r="P16" s="27">
        <v>0</v>
      </c>
      <c r="Q16" s="28">
        <v>0</v>
      </c>
      <c r="R16" s="28">
        <v>0</v>
      </c>
      <c r="S16" s="28">
        <v>2</v>
      </c>
      <c r="T16" s="26">
        <v>2</v>
      </c>
      <c r="U16" s="26">
        <v>3</v>
      </c>
      <c r="V16" s="27">
        <v>3</v>
      </c>
      <c r="W16" s="27">
        <v>3</v>
      </c>
      <c r="X16" s="27">
        <v>3</v>
      </c>
      <c r="Y16" s="27">
        <v>2</v>
      </c>
      <c r="Z16" s="27">
        <v>2</v>
      </c>
      <c r="AA16" s="27">
        <v>2</v>
      </c>
      <c r="AB16" s="27">
        <v>2</v>
      </c>
      <c r="AC16" s="26">
        <f t="shared" si="0"/>
        <v>-1</v>
      </c>
      <c r="AD16" s="26">
        <f>AB16-M16</f>
        <v>2</v>
      </c>
      <c r="AE16" s="28">
        <f>AB16-C16</f>
        <v>-4</v>
      </c>
      <c r="AF16" s="9"/>
    </row>
    <row r="17" spans="1:32" ht="15" customHeight="1" x14ac:dyDescent="0.2">
      <c r="A17" s="16" t="s">
        <v>19</v>
      </c>
      <c r="B17" s="10" t="s">
        <v>0</v>
      </c>
      <c r="C17" s="11">
        <v>142</v>
      </c>
      <c r="D17" s="11">
        <v>116</v>
      </c>
      <c r="E17" s="11">
        <v>114</v>
      </c>
      <c r="F17" s="11">
        <v>107</v>
      </c>
      <c r="G17" s="11">
        <v>108</v>
      </c>
      <c r="H17" s="11">
        <v>105</v>
      </c>
      <c r="I17" s="11">
        <v>102</v>
      </c>
      <c r="J17" s="11">
        <v>102</v>
      </c>
      <c r="K17" s="11">
        <v>87</v>
      </c>
      <c r="L17" s="11">
        <v>57</v>
      </c>
      <c r="M17" s="11">
        <v>38</v>
      </c>
      <c r="N17" s="12">
        <v>38</v>
      </c>
      <c r="O17" s="12">
        <v>34</v>
      </c>
      <c r="P17" s="12">
        <v>34</v>
      </c>
      <c r="Q17" s="13">
        <v>23</v>
      </c>
      <c r="R17" s="13">
        <v>17</v>
      </c>
      <c r="S17" s="13">
        <v>13</v>
      </c>
      <c r="T17" s="11">
        <v>13</v>
      </c>
      <c r="U17" s="11">
        <v>10</v>
      </c>
      <c r="V17" s="12">
        <v>8</v>
      </c>
      <c r="W17" s="12">
        <v>8</v>
      </c>
      <c r="X17" s="12">
        <v>8</v>
      </c>
      <c r="Y17" s="12">
        <v>8</v>
      </c>
      <c r="Z17" s="12">
        <v>8</v>
      </c>
      <c r="AA17" s="12">
        <v>7</v>
      </c>
      <c r="AB17" s="12">
        <v>7</v>
      </c>
      <c r="AC17" s="11">
        <f t="shared" si="0"/>
        <v>-1</v>
      </c>
      <c r="AD17" s="11">
        <f>AB17-M17</f>
        <v>-31</v>
      </c>
      <c r="AE17" s="13">
        <f>AB17-C17</f>
        <v>-135</v>
      </c>
      <c r="AF17" s="9"/>
    </row>
    <row r="18" spans="1:32" ht="15" customHeight="1" x14ac:dyDescent="0.2">
      <c r="A18" s="31" t="s">
        <v>19</v>
      </c>
      <c r="B18" s="25" t="s">
        <v>1</v>
      </c>
      <c r="C18" s="26">
        <v>699</v>
      </c>
      <c r="D18" s="26">
        <v>624</v>
      </c>
      <c r="E18" s="26">
        <v>612</v>
      </c>
      <c r="F18" s="26">
        <v>626</v>
      </c>
      <c r="G18" s="26">
        <v>636</v>
      </c>
      <c r="H18" s="26">
        <v>641</v>
      </c>
      <c r="I18" s="26">
        <v>652</v>
      </c>
      <c r="J18" s="26">
        <v>657</v>
      </c>
      <c r="K18" s="26">
        <v>677</v>
      </c>
      <c r="L18" s="26">
        <v>630</v>
      </c>
      <c r="M18" s="26">
        <v>592</v>
      </c>
      <c r="N18" s="27">
        <v>569</v>
      </c>
      <c r="O18" s="27">
        <v>573</v>
      </c>
      <c r="P18" s="27">
        <v>583</v>
      </c>
      <c r="Q18" s="28">
        <v>577</v>
      </c>
      <c r="R18" s="28">
        <v>587</v>
      </c>
      <c r="S18" s="28">
        <v>604</v>
      </c>
      <c r="T18" s="26">
        <v>619</v>
      </c>
      <c r="U18" s="26">
        <v>653</v>
      </c>
      <c r="V18" s="27">
        <v>637</v>
      </c>
      <c r="W18" s="27">
        <v>638</v>
      </c>
      <c r="X18" s="27">
        <v>639</v>
      </c>
      <c r="Y18" s="27">
        <v>622</v>
      </c>
      <c r="Z18" s="27">
        <v>599</v>
      </c>
      <c r="AA18" s="27">
        <v>583</v>
      </c>
      <c r="AB18" s="27">
        <v>586</v>
      </c>
      <c r="AC18" s="26">
        <f t="shared" si="0"/>
        <v>-53</v>
      </c>
      <c r="AD18" s="26">
        <f>AB18-M18</f>
        <v>-6</v>
      </c>
      <c r="AE18" s="28">
        <f>AB18-C18</f>
        <v>-113</v>
      </c>
      <c r="AF18" s="9"/>
    </row>
    <row r="19" spans="1:32" ht="15" customHeight="1" x14ac:dyDescent="0.2">
      <c r="A19" s="16" t="s">
        <v>19</v>
      </c>
      <c r="B19" s="10" t="s">
        <v>2</v>
      </c>
      <c r="C19" s="11">
        <v>965</v>
      </c>
      <c r="D19" s="11">
        <v>936</v>
      </c>
      <c r="E19" s="11">
        <v>955</v>
      </c>
      <c r="F19" s="11">
        <v>961</v>
      </c>
      <c r="G19" s="11">
        <v>1000</v>
      </c>
      <c r="H19" s="11">
        <v>1043</v>
      </c>
      <c r="I19" s="11">
        <v>1056</v>
      </c>
      <c r="J19" s="11">
        <v>1090</v>
      </c>
      <c r="K19" s="11">
        <v>1103</v>
      </c>
      <c r="L19" s="11">
        <v>1045</v>
      </c>
      <c r="M19" s="11">
        <v>981</v>
      </c>
      <c r="N19" s="12">
        <v>943</v>
      </c>
      <c r="O19" s="12">
        <v>927</v>
      </c>
      <c r="P19" s="12">
        <v>905</v>
      </c>
      <c r="Q19" s="13">
        <v>905</v>
      </c>
      <c r="R19" s="13">
        <v>890</v>
      </c>
      <c r="S19" s="13">
        <v>867</v>
      </c>
      <c r="T19" s="11">
        <v>867</v>
      </c>
      <c r="U19" s="11">
        <v>817</v>
      </c>
      <c r="V19" s="12">
        <v>817</v>
      </c>
      <c r="W19" s="12">
        <v>796</v>
      </c>
      <c r="X19" s="12">
        <v>789</v>
      </c>
      <c r="Y19" s="12">
        <v>774</v>
      </c>
      <c r="Z19" s="12">
        <v>741</v>
      </c>
      <c r="AA19" s="12">
        <v>737</v>
      </c>
      <c r="AB19" s="12">
        <v>737</v>
      </c>
      <c r="AC19" s="11">
        <f t="shared" si="0"/>
        <v>-52</v>
      </c>
      <c r="AD19" s="11">
        <f>AB19-M19</f>
        <v>-244</v>
      </c>
      <c r="AE19" s="13">
        <f>AB19-C19</f>
        <v>-228</v>
      </c>
      <c r="AF19" s="9"/>
    </row>
    <row r="20" spans="1:32" ht="15" customHeight="1" x14ac:dyDescent="0.2">
      <c r="A20" s="34" t="s">
        <v>20</v>
      </c>
      <c r="B20" s="25" t="s">
        <v>0</v>
      </c>
      <c r="C20" s="26">
        <v>150</v>
      </c>
      <c r="D20" s="26">
        <v>118</v>
      </c>
      <c r="E20" s="26">
        <v>99</v>
      </c>
      <c r="F20" s="26">
        <v>99</v>
      </c>
      <c r="G20" s="26">
        <v>99</v>
      </c>
      <c r="H20" s="26">
        <v>99</v>
      </c>
      <c r="I20" s="26">
        <v>100</v>
      </c>
      <c r="J20" s="26">
        <v>100</v>
      </c>
      <c r="K20" s="26">
        <v>100</v>
      </c>
      <c r="L20" s="26">
        <v>99</v>
      </c>
      <c r="M20" s="26">
        <v>99</v>
      </c>
      <c r="N20" s="27">
        <v>98</v>
      </c>
      <c r="O20" s="27">
        <v>98</v>
      </c>
      <c r="P20" s="27">
        <v>98</v>
      </c>
      <c r="Q20" s="28">
        <v>98</v>
      </c>
      <c r="R20" s="28">
        <v>98</v>
      </c>
      <c r="S20" s="28">
        <v>98</v>
      </c>
      <c r="T20" s="26">
        <v>98</v>
      </c>
      <c r="U20" s="26">
        <v>98</v>
      </c>
      <c r="V20" s="27">
        <v>98</v>
      </c>
      <c r="W20" s="27">
        <v>97</v>
      </c>
      <c r="X20" s="27">
        <v>97</v>
      </c>
      <c r="Y20" s="27">
        <v>97</v>
      </c>
      <c r="Z20" s="27">
        <v>97</v>
      </c>
      <c r="AA20" s="27">
        <v>97</v>
      </c>
      <c r="AB20" s="27">
        <v>97</v>
      </c>
      <c r="AC20" s="26">
        <f t="shared" si="0"/>
        <v>0</v>
      </c>
      <c r="AD20" s="26">
        <f>AB20-M20</f>
        <v>-2</v>
      </c>
      <c r="AE20" s="28">
        <f>AB20-C20</f>
        <v>-53</v>
      </c>
      <c r="AF20" s="9"/>
    </row>
    <row r="21" spans="1:32" ht="15" customHeight="1" x14ac:dyDescent="0.2">
      <c r="A21" s="16" t="s">
        <v>21</v>
      </c>
      <c r="B21" s="10" t="s">
        <v>1</v>
      </c>
      <c r="C21" s="11">
        <v>6</v>
      </c>
      <c r="D21" s="11">
        <v>6</v>
      </c>
      <c r="E21" s="11">
        <v>6</v>
      </c>
      <c r="F21" s="11">
        <v>7</v>
      </c>
      <c r="G21" s="11">
        <v>7</v>
      </c>
      <c r="H21" s="11">
        <v>7</v>
      </c>
      <c r="I21" s="11">
        <v>7</v>
      </c>
      <c r="J21" s="11">
        <v>8</v>
      </c>
      <c r="K21" s="11">
        <v>8</v>
      </c>
      <c r="L21" s="11">
        <v>8</v>
      </c>
      <c r="M21" s="11">
        <v>7</v>
      </c>
      <c r="N21" s="12">
        <v>7</v>
      </c>
      <c r="O21" s="12">
        <v>7</v>
      </c>
      <c r="P21" s="12">
        <v>7</v>
      </c>
      <c r="Q21" s="13">
        <v>6</v>
      </c>
      <c r="R21" s="13">
        <v>6</v>
      </c>
      <c r="S21" s="13">
        <v>6</v>
      </c>
      <c r="T21" s="11">
        <v>6</v>
      </c>
      <c r="U21" s="11">
        <v>6</v>
      </c>
      <c r="V21" s="12">
        <v>6</v>
      </c>
      <c r="W21" s="12">
        <v>6</v>
      </c>
      <c r="X21" s="12">
        <v>7</v>
      </c>
      <c r="Y21" s="12">
        <v>7</v>
      </c>
      <c r="Z21" s="12">
        <v>7</v>
      </c>
      <c r="AA21" s="12">
        <v>6</v>
      </c>
      <c r="AB21" s="12">
        <v>6</v>
      </c>
      <c r="AC21" s="11">
        <f t="shared" si="0"/>
        <v>-1</v>
      </c>
      <c r="AD21" s="11">
        <f>AB21-M21</f>
        <v>-1</v>
      </c>
      <c r="AE21" s="13">
        <f>AB21-C21</f>
        <v>0</v>
      </c>
      <c r="AF21" s="9"/>
    </row>
    <row r="22" spans="1:32" ht="15" customHeight="1" x14ac:dyDescent="0.2">
      <c r="A22" s="31" t="s">
        <v>21</v>
      </c>
      <c r="B22" s="25" t="s">
        <v>2</v>
      </c>
      <c r="C22" s="26">
        <v>9</v>
      </c>
      <c r="D22" s="26">
        <v>9</v>
      </c>
      <c r="E22" s="26">
        <v>8</v>
      </c>
      <c r="F22" s="26">
        <v>8</v>
      </c>
      <c r="G22" s="26">
        <v>9</v>
      </c>
      <c r="H22" s="26">
        <v>10</v>
      </c>
      <c r="I22" s="26">
        <v>11</v>
      </c>
      <c r="J22" s="26">
        <v>12</v>
      </c>
      <c r="K22" s="26">
        <v>12</v>
      </c>
      <c r="L22" s="26">
        <v>12</v>
      </c>
      <c r="M22" s="26">
        <v>12</v>
      </c>
      <c r="N22" s="27">
        <v>12</v>
      </c>
      <c r="O22" s="27">
        <v>13</v>
      </c>
      <c r="P22" s="27">
        <v>13</v>
      </c>
      <c r="Q22" s="28">
        <v>13</v>
      </c>
      <c r="R22" s="28">
        <v>14</v>
      </c>
      <c r="S22" s="28">
        <v>15</v>
      </c>
      <c r="T22" s="26">
        <v>14</v>
      </c>
      <c r="U22" s="26">
        <v>14</v>
      </c>
      <c r="V22" s="27">
        <v>14</v>
      </c>
      <c r="W22" s="27">
        <v>12</v>
      </c>
      <c r="X22" s="27">
        <v>10</v>
      </c>
      <c r="Y22" s="27">
        <v>10</v>
      </c>
      <c r="Z22" s="27">
        <v>11</v>
      </c>
      <c r="AA22" s="27">
        <v>10</v>
      </c>
      <c r="AB22" s="27">
        <v>10</v>
      </c>
      <c r="AC22" s="26">
        <f t="shared" si="0"/>
        <v>0</v>
      </c>
      <c r="AD22" s="26">
        <f>AB22-M22</f>
        <v>-2</v>
      </c>
      <c r="AE22" s="28">
        <f>AB22-C22</f>
        <v>1</v>
      </c>
      <c r="AF22" s="9"/>
    </row>
    <row r="23" spans="1:32" ht="15" customHeight="1" x14ac:dyDescent="0.2">
      <c r="A23" s="16" t="s">
        <v>21</v>
      </c>
      <c r="B23" s="10" t="s">
        <v>3</v>
      </c>
      <c r="C23" s="11">
        <v>0</v>
      </c>
      <c r="D23" s="11">
        <v>0</v>
      </c>
      <c r="E23" s="11">
        <v>0</v>
      </c>
      <c r="F23" s="11">
        <v>0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2">
        <v>1</v>
      </c>
      <c r="O23" s="12">
        <v>1</v>
      </c>
      <c r="P23" s="12">
        <v>1</v>
      </c>
      <c r="Q23" s="13">
        <v>1</v>
      </c>
      <c r="R23" s="13">
        <v>1</v>
      </c>
      <c r="S23" s="13">
        <v>1</v>
      </c>
      <c r="T23" s="11">
        <v>1</v>
      </c>
      <c r="U23" s="11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1">
        <f t="shared" si="0"/>
        <v>0</v>
      </c>
      <c r="AD23" s="11">
        <f>AB23-M23</f>
        <v>0</v>
      </c>
      <c r="AE23" s="13">
        <f>AB23-C23</f>
        <v>1</v>
      </c>
      <c r="AF23" s="9"/>
    </row>
    <row r="24" spans="1:32" ht="15" customHeight="1" x14ac:dyDescent="0.2">
      <c r="A24" s="31" t="s">
        <v>22</v>
      </c>
      <c r="B24" s="25" t="s">
        <v>1</v>
      </c>
      <c r="C24" s="26">
        <v>2824</v>
      </c>
      <c r="D24" s="26">
        <v>2832</v>
      </c>
      <c r="E24" s="26">
        <v>2859</v>
      </c>
      <c r="F24" s="26">
        <v>2914</v>
      </c>
      <c r="G24" s="26">
        <v>2994</v>
      </c>
      <c r="H24" s="26">
        <v>3022</v>
      </c>
      <c r="I24" s="26">
        <v>3077</v>
      </c>
      <c r="J24" s="26">
        <v>3153</v>
      </c>
      <c r="K24" s="26">
        <v>3186</v>
      </c>
      <c r="L24" s="26">
        <v>3235</v>
      </c>
      <c r="M24" s="26">
        <v>3217</v>
      </c>
      <c r="N24" s="27">
        <v>3199</v>
      </c>
      <c r="O24" s="27">
        <v>3245</v>
      </c>
      <c r="P24" s="27">
        <v>3269</v>
      </c>
      <c r="Q24" s="28">
        <v>3300</v>
      </c>
      <c r="R24" s="28">
        <v>3325</v>
      </c>
      <c r="S24" s="28">
        <v>3346</v>
      </c>
      <c r="T24" s="26">
        <v>3395</v>
      </c>
      <c r="U24" s="26">
        <v>3385</v>
      </c>
      <c r="V24" s="27">
        <v>3379</v>
      </c>
      <c r="W24" s="27">
        <v>3381</v>
      </c>
      <c r="X24" s="27">
        <v>3385</v>
      </c>
      <c r="Y24" s="27">
        <v>3369</v>
      </c>
      <c r="Z24" s="27">
        <v>3322</v>
      </c>
      <c r="AA24" s="27">
        <v>3305</v>
      </c>
      <c r="AB24" s="27">
        <v>3261</v>
      </c>
      <c r="AC24" s="26">
        <f t="shared" si="0"/>
        <v>-124</v>
      </c>
      <c r="AD24" s="26">
        <f>AB24-M24</f>
        <v>44</v>
      </c>
      <c r="AE24" s="28">
        <f>AB24-C24</f>
        <v>437</v>
      </c>
      <c r="AF24" s="9"/>
    </row>
    <row r="25" spans="1:32" ht="15" customHeight="1" x14ac:dyDescent="0.2">
      <c r="A25" s="33" t="s">
        <v>22</v>
      </c>
      <c r="B25" s="10" t="s">
        <v>2</v>
      </c>
      <c r="C25" s="11">
        <v>5429</v>
      </c>
      <c r="D25" s="11">
        <v>5442</v>
      </c>
      <c r="E25" s="11">
        <v>5461</v>
      </c>
      <c r="F25" s="11">
        <v>5556</v>
      </c>
      <c r="G25" s="11">
        <v>5647</v>
      </c>
      <c r="H25" s="11">
        <v>5711</v>
      </c>
      <c r="I25" s="11">
        <v>5822</v>
      </c>
      <c r="J25" s="11">
        <v>5887</v>
      </c>
      <c r="K25" s="11">
        <v>6000</v>
      </c>
      <c r="L25" s="11">
        <v>5907</v>
      </c>
      <c r="M25" s="11">
        <v>5764</v>
      </c>
      <c r="N25" s="12">
        <v>5663</v>
      </c>
      <c r="O25" s="12">
        <v>5564</v>
      </c>
      <c r="P25" s="12">
        <v>5505</v>
      </c>
      <c r="Q25" s="13">
        <v>5484</v>
      </c>
      <c r="R25" s="13">
        <v>5493</v>
      </c>
      <c r="S25" s="13">
        <v>5503</v>
      </c>
      <c r="T25" s="11">
        <v>5497</v>
      </c>
      <c r="U25" s="11">
        <v>5484</v>
      </c>
      <c r="V25" s="12">
        <v>5434</v>
      </c>
      <c r="W25" s="12">
        <v>5404</v>
      </c>
      <c r="X25" s="12">
        <v>5385</v>
      </c>
      <c r="Y25" s="12">
        <v>5349</v>
      </c>
      <c r="Z25" s="12">
        <v>5255</v>
      </c>
      <c r="AA25" s="12">
        <v>5194</v>
      </c>
      <c r="AB25" s="12">
        <v>5147</v>
      </c>
      <c r="AC25" s="11">
        <f t="shared" si="0"/>
        <v>-238</v>
      </c>
      <c r="AD25" s="11">
        <f>AB25-M25</f>
        <v>-617</v>
      </c>
      <c r="AE25" s="13">
        <f>AB25-C25</f>
        <v>-282</v>
      </c>
      <c r="AF25" s="9"/>
    </row>
    <row r="26" spans="1:32" ht="15" customHeight="1" x14ac:dyDescent="0.2">
      <c r="A26" s="31" t="s">
        <v>22</v>
      </c>
      <c r="B26" s="25" t="s">
        <v>3</v>
      </c>
      <c r="C26" s="26">
        <v>262</v>
      </c>
      <c r="D26" s="26">
        <v>276</v>
      </c>
      <c r="E26" s="26">
        <v>267</v>
      </c>
      <c r="F26" s="26">
        <v>254</v>
      </c>
      <c r="G26" s="26">
        <v>254</v>
      </c>
      <c r="H26" s="26">
        <v>254</v>
      </c>
      <c r="I26" s="26">
        <v>253</v>
      </c>
      <c r="J26" s="26">
        <v>258</v>
      </c>
      <c r="K26" s="26">
        <v>270</v>
      </c>
      <c r="L26" s="26">
        <v>256</v>
      </c>
      <c r="M26" s="26">
        <v>253</v>
      </c>
      <c r="N26" s="27">
        <v>228</v>
      </c>
      <c r="O26" s="27">
        <v>219</v>
      </c>
      <c r="P26" s="27">
        <v>212</v>
      </c>
      <c r="Q26" s="28">
        <v>200</v>
      </c>
      <c r="R26" s="28">
        <v>190</v>
      </c>
      <c r="S26" s="28">
        <v>179</v>
      </c>
      <c r="T26" s="26">
        <v>174</v>
      </c>
      <c r="U26" s="26">
        <v>176</v>
      </c>
      <c r="V26" s="27">
        <v>163</v>
      </c>
      <c r="W26" s="27">
        <v>155</v>
      </c>
      <c r="X26" s="27">
        <v>141</v>
      </c>
      <c r="Y26" s="27">
        <v>124</v>
      </c>
      <c r="Z26" s="27">
        <v>110</v>
      </c>
      <c r="AA26" s="27">
        <v>110</v>
      </c>
      <c r="AB26" s="27">
        <v>121</v>
      </c>
      <c r="AC26" s="26">
        <f t="shared" si="0"/>
        <v>-20</v>
      </c>
      <c r="AD26" s="26">
        <f>AB26-M26</f>
        <v>-132</v>
      </c>
      <c r="AE26" s="28">
        <f>AB26-C26</f>
        <v>-141</v>
      </c>
      <c r="AF26" s="9"/>
    </row>
    <row r="27" spans="1:32" ht="15" customHeight="1" x14ac:dyDescent="0.2">
      <c r="A27" s="33" t="s">
        <v>22</v>
      </c>
      <c r="B27" s="10" t="s">
        <v>4</v>
      </c>
      <c r="C27" s="11">
        <v>288</v>
      </c>
      <c r="D27" s="11">
        <v>296</v>
      </c>
      <c r="E27" s="11">
        <v>307</v>
      </c>
      <c r="F27" s="11">
        <v>264</v>
      </c>
      <c r="G27" s="11">
        <v>271</v>
      </c>
      <c r="H27" s="11">
        <v>256</v>
      </c>
      <c r="I27" s="11">
        <v>272</v>
      </c>
      <c r="J27" s="11">
        <v>257</v>
      </c>
      <c r="K27" s="11">
        <v>270</v>
      </c>
      <c r="L27" s="11">
        <v>292</v>
      </c>
      <c r="M27" s="11">
        <v>306</v>
      </c>
      <c r="N27" s="12">
        <v>297</v>
      </c>
      <c r="O27" s="12">
        <v>293</v>
      </c>
      <c r="P27" s="12">
        <v>289</v>
      </c>
      <c r="Q27" s="13">
        <v>272</v>
      </c>
      <c r="R27" s="13">
        <v>260</v>
      </c>
      <c r="S27" s="13">
        <v>274</v>
      </c>
      <c r="T27" s="11">
        <v>261</v>
      </c>
      <c r="U27" s="11">
        <v>242</v>
      </c>
      <c r="V27" s="12">
        <v>239</v>
      </c>
      <c r="W27" s="12">
        <v>233</v>
      </c>
      <c r="X27" s="12">
        <v>205</v>
      </c>
      <c r="Y27" s="12">
        <v>184</v>
      </c>
      <c r="Z27" s="12">
        <v>166</v>
      </c>
      <c r="AA27" s="12">
        <v>128</v>
      </c>
      <c r="AB27" s="12">
        <v>117</v>
      </c>
      <c r="AC27" s="11">
        <f t="shared" si="0"/>
        <v>-88</v>
      </c>
      <c r="AD27" s="11">
        <f>AB27-M27</f>
        <v>-189</v>
      </c>
      <c r="AE27" s="13">
        <f>AB27-C27</f>
        <v>-171</v>
      </c>
      <c r="AF27" s="9"/>
    </row>
    <row r="28" spans="1:32" ht="15" customHeight="1" x14ac:dyDescent="0.2">
      <c r="A28" s="31" t="s">
        <v>22</v>
      </c>
      <c r="B28" s="25" t="s">
        <v>5</v>
      </c>
      <c r="C28" s="26">
        <v>592</v>
      </c>
      <c r="D28" s="26">
        <v>624</v>
      </c>
      <c r="E28" s="26">
        <v>645</v>
      </c>
      <c r="F28" s="26">
        <v>644</v>
      </c>
      <c r="G28" s="26">
        <v>662</v>
      </c>
      <c r="H28" s="26">
        <v>679</v>
      </c>
      <c r="I28" s="26">
        <v>712</v>
      </c>
      <c r="J28" s="26">
        <v>760</v>
      </c>
      <c r="K28" s="26">
        <v>760</v>
      </c>
      <c r="L28" s="26">
        <v>766</v>
      </c>
      <c r="M28" s="26">
        <v>742</v>
      </c>
      <c r="N28" s="27">
        <v>742</v>
      </c>
      <c r="O28" s="27">
        <v>755</v>
      </c>
      <c r="P28" s="27">
        <v>761</v>
      </c>
      <c r="Q28" s="28">
        <v>791</v>
      </c>
      <c r="R28" s="28">
        <v>806</v>
      </c>
      <c r="S28" s="28">
        <v>833</v>
      </c>
      <c r="T28" s="26">
        <v>844</v>
      </c>
      <c r="U28" s="26">
        <v>770</v>
      </c>
      <c r="V28" s="27">
        <v>770</v>
      </c>
      <c r="W28" s="27">
        <v>753</v>
      </c>
      <c r="X28" s="27">
        <v>709</v>
      </c>
      <c r="Y28" s="27">
        <v>713</v>
      </c>
      <c r="Z28" s="27">
        <v>778</v>
      </c>
      <c r="AA28" s="27">
        <v>823</v>
      </c>
      <c r="AB28" s="27">
        <v>862</v>
      </c>
      <c r="AC28" s="26">
        <f t="shared" si="0"/>
        <v>153</v>
      </c>
      <c r="AD28" s="26">
        <f>AB28-M28</f>
        <v>120</v>
      </c>
      <c r="AE28" s="28">
        <f>AB28-C28</f>
        <v>270</v>
      </c>
      <c r="AF28" s="9"/>
    </row>
    <row r="29" spans="1:32" ht="15" customHeight="1" x14ac:dyDescent="0.2">
      <c r="A29" s="33" t="s">
        <v>23</v>
      </c>
      <c r="B29" s="10" t="s">
        <v>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1</v>
      </c>
      <c r="Q29" s="13">
        <v>0</v>
      </c>
      <c r="R29" s="13">
        <v>0</v>
      </c>
      <c r="S29" s="13">
        <v>0</v>
      </c>
      <c r="T29" s="11">
        <v>0</v>
      </c>
      <c r="U29" s="11">
        <v>0</v>
      </c>
      <c r="V29" s="12">
        <v>1</v>
      </c>
      <c r="W29" s="12">
        <v>4</v>
      </c>
      <c r="X29" s="12">
        <v>4</v>
      </c>
      <c r="Y29" s="12">
        <v>6</v>
      </c>
      <c r="Z29" s="12">
        <v>9</v>
      </c>
      <c r="AA29" s="12">
        <v>11</v>
      </c>
      <c r="AB29" s="12">
        <v>17</v>
      </c>
      <c r="AC29" s="11">
        <f t="shared" si="0"/>
        <v>13</v>
      </c>
      <c r="AD29" s="11">
        <f>AB29-M29</f>
        <v>17</v>
      </c>
      <c r="AE29" s="13">
        <f>AB29-C29</f>
        <v>17</v>
      </c>
      <c r="AF29" s="9"/>
    </row>
    <row r="30" spans="1:32" ht="15" customHeight="1" x14ac:dyDescent="0.2">
      <c r="A30" s="31" t="s">
        <v>24</v>
      </c>
      <c r="B30" s="25" t="s">
        <v>1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7">
        <v>0</v>
      </c>
      <c r="O30" s="27">
        <v>0</v>
      </c>
      <c r="P30" s="27">
        <v>0</v>
      </c>
      <c r="Q30" s="28">
        <v>1</v>
      </c>
      <c r="R30" s="28">
        <v>2</v>
      </c>
      <c r="S30" s="28">
        <v>2</v>
      </c>
      <c r="T30" s="26">
        <v>2</v>
      </c>
      <c r="U30" s="26">
        <v>2</v>
      </c>
      <c r="V30" s="27">
        <v>2</v>
      </c>
      <c r="W30" s="27">
        <v>2</v>
      </c>
      <c r="X30" s="27">
        <v>2</v>
      </c>
      <c r="Y30" s="27">
        <v>2</v>
      </c>
      <c r="Z30" s="27">
        <v>2</v>
      </c>
      <c r="AA30" s="27">
        <v>2</v>
      </c>
      <c r="AB30" s="27">
        <v>2</v>
      </c>
      <c r="AC30" s="26">
        <f t="shared" si="0"/>
        <v>0</v>
      </c>
      <c r="AD30" s="26">
        <f>AB30-M30</f>
        <v>2</v>
      </c>
      <c r="AE30" s="28">
        <f>AB30-C30</f>
        <v>2</v>
      </c>
      <c r="AF30" s="9"/>
    </row>
    <row r="31" spans="1:32" ht="15" customHeight="1" x14ac:dyDescent="0.2">
      <c r="A31" s="33" t="s">
        <v>24</v>
      </c>
      <c r="B31" s="10" t="s">
        <v>2</v>
      </c>
      <c r="C31" s="11">
        <v>2</v>
      </c>
      <c r="D31" s="11">
        <v>2</v>
      </c>
      <c r="E31" s="11">
        <v>2</v>
      </c>
      <c r="F31" s="11">
        <v>3</v>
      </c>
      <c r="G31" s="11">
        <v>3</v>
      </c>
      <c r="H31" s="11">
        <v>3</v>
      </c>
      <c r="I31" s="11">
        <v>2</v>
      </c>
      <c r="J31" s="11">
        <v>2</v>
      </c>
      <c r="K31" s="11">
        <v>3</v>
      </c>
      <c r="L31" s="11">
        <v>3</v>
      </c>
      <c r="M31" s="11">
        <v>2</v>
      </c>
      <c r="N31" s="12">
        <v>2</v>
      </c>
      <c r="O31" s="12">
        <v>2</v>
      </c>
      <c r="P31" s="12">
        <v>2</v>
      </c>
      <c r="Q31" s="13">
        <v>2</v>
      </c>
      <c r="R31" s="13">
        <v>1</v>
      </c>
      <c r="S31" s="13">
        <v>1</v>
      </c>
      <c r="T31" s="11">
        <v>1</v>
      </c>
      <c r="U31" s="11">
        <v>1</v>
      </c>
      <c r="V31" s="12">
        <v>1</v>
      </c>
      <c r="W31" s="12">
        <v>1</v>
      </c>
      <c r="X31" s="12">
        <v>1</v>
      </c>
      <c r="Y31" s="12">
        <v>2</v>
      </c>
      <c r="Z31" s="12">
        <v>2</v>
      </c>
      <c r="AA31" s="12">
        <v>2</v>
      </c>
      <c r="AB31" s="12">
        <v>2</v>
      </c>
      <c r="AC31" s="11">
        <f t="shared" si="0"/>
        <v>1</v>
      </c>
      <c r="AD31" s="11">
        <f>AB31-M31</f>
        <v>0</v>
      </c>
      <c r="AE31" s="13">
        <f>AB31-C31</f>
        <v>0</v>
      </c>
      <c r="AF31" s="9"/>
    </row>
    <row r="32" spans="1:32" ht="15" customHeight="1" x14ac:dyDescent="0.2">
      <c r="A32" s="31" t="s">
        <v>24</v>
      </c>
      <c r="B32" s="25" t="s">
        <v>4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0</v>
      </c>
      <c r="O32" s="27">
        <v>0</v>
      </c>
      <c r="P32" s="27">
        <v>0</v>
      </c>
      <c r="Q32" s="28">
        <v>0</v>
      </c>
      <c r="R32" s="28">
        <v>0</v>
      </c>
      <c r="S32" s="28">
        <v>0</v>
      </c>
      <c r="T32" s="26">
        <v>0</v>
      </c>
      <c r="U32" s="26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6">
        <f t="shared" si="0"/>
        <v>0</v>
      </c>
      <c r="AD32" s="26">
        <f>AB32-M32</f>
        <v>0</v>
      </c>
      <c r="AE32" s="28">
        <f>AB32-C32</f>
        <v>0</v>
      </c>
      <c r="AF32" s="9"/>
    </row>
    <row r="33" spans="1:32" ht="15" customHeight="1" x14ac:dyDescent="0.2">
      <c r="A33" s="16" t="s">
        <v>25</v>
      </c>
      <c r="B33" s="10" t="s">
        <v>1</v>
      </c>
      <c r="C33" s="11">
        <v>203</v>
      </c>
      <c r="D33" s="11">
        <v>203</v>
      </c>
      <c r="E33" s="11">
        <v>199</v>
      </c>
      <c r="F33" s="11">
        <v>204</v>
      </c>
      <c r="G33" s="11">
        <v>203</v>
      </c>
      <c r="H33" s="11">
        <v>204</v>
      </c>
      <c r="I33" s="11">
        <v>204</v>
      </c>
      <c r="J33" s="11">
        <v>206</v>
      </c>
      <c r="K33" s="11">
        <v>209</v>
      </c>
      <c r="L33" s="11">
        <v>206</v>
      </c>
      <c r="M33" s="11">
        <v>202</v>
      </c>
      <c r="N33" s="12">
        <v>200</v>
      </c>
      <c r="O33" s="12">
        <v>208</v>
      </c>
      <c r="P33" s="12">
        <v>211</v>
      </c>
      <c r="Q33" s="13">
        <v>220</v>
      </c>
      <c r="R33" s="13">
        <v>221</v>
      </c>
      <c r="S33" s="13">
        <v>225</v>
      </c>
      <c r="T33" s="11">
        <v>216</v>
      </c>
      <c r="U33" s="11">
        <v>216</v>
      </c>
      <c r="V33" s="12">
        <v>214</v>
      </c>
      <c r="W33" s="12">
        <v>213</v>
      </c>
      <c r="X33" s="12">
        <v>212</v>
      </c>
      <c r="Y33" s="12">
        <v>212</v>
      </c>
      <c r="Z33" s="12">
        <v>206</v>
      </c>
      <c r="AA33" s="12">
        <v>205</v>
      </c>
      <c r="AB33" s="12">
        <v>205</v>
      </c>
      <c r="AC33" s="11">
        <f t="shared" si="0"/>
        <v>-7</v>
      </c>
      <c r="AD33" s="11">
        <f>AB33-M33</f>
        <v>3</v>
      </c>
      <c r="AE33" s="13">
        <f>AB33-C33</f>
        <v>2</v>
      </c>
      <c r="AF33" s="9"/>
    </row>
    <row r="34" spans="1:32" ht="15" customHeight="1" x14ac:dyDescent="0.2">
      <c r="A34" s="31" t="s">
        <v>25</v>
      </c>
      <c r="B34" s="25" t="s">
        <v>2</v>
      </c>
      <c r="C34" s="26">
        <v>70</v>
      </c>
      <c r="D34" s="26">
        <v>70</v>
      </c>
      <c r="E34" s="26">
        <v>71</v>
      </c>
      <c r="F34" s="26">
        <v>70</v>
      </c>
      <c r="G34" s="26">
        <v>73</v>
      </c>
      <c r="H34" s="26">
        <v>76</v>
      </c>
      <c r="I34" s="26">
        <v>76</v>
      </c>
      <c r="J34" s="26">
        <v>80</v>
      </c>
      <c r="K34" s="26">
        <v>86</v>
      </c>
      <c r="L34" s="26">
        <v>86</v>
      </c>
      <c r="M34" s="26">
        <v>85</v>
      </c>
      <c r="N34" s="27">
        <v>85</v>
      </c>
      <c r="O34" s="27">
        <v>88</v>
      </c>
      <c r="P34" s="27">
        <v>91</v>
      </c>
      <c r="Q34" s="28">
        <v>94</v>
      </c>
      <c r="R34" s="28">
        <v>100</v>
      </c>
      <c r="S34" s="28">
        <v>103</v>
      </c>
      <c r="T34" s="26">
        <v>106</v>
      </c>
      <c r="U34" s="26">
        <v>104</v>
      </c>
      <c r="V34" s="27">
        <v>104</v>
      </c>
      <c r="W34" s="27">
        <v>167</v>
      </c>
      <c r="X34" s="27">
        <v>167</v>
      </c>
      <c r="Y34" s="27">
        <v>165</v>
      </c>
      <c r="Z34" s="27">
        <v>163</v>
      </c>
      <c r="AA34" s="27">
        <v>160</v>
      </c>
      <c r="AB34" s="27">
        <v>146</v>
      </c>
      <c r="AC34" s="26">
        <f t="shared" si="0"/>
        <v>-21</v>
      </c>
      <c r="AD34" s="26">
        <f>AB34-M34</f>
        <v>61</v>
      </c>
      <c r="AE34" s="28">
        <f>AB34-C34</f>
        <v>76</v>
      </c>
      <c r="AF34" s="9"/>
    </row>
    <row r="35" spans="1:32" ht="15" customHeight="1" x14ac:dyDescent="0.2">
      <c r="A35" s="16" t="s">
        <v>26</v>
      </c>
      <c r="B35" s="10" t="s">
        <v>1</v>
      </c>
      <c r="C35" s="11">
        <v>1</v>
      </c>
      <c r="D35" s="11">
        <v>1</v>
      </c>
      <c r="E35" s="11">
        <v>1</v>
      </c>
      <c r="F35" s="11">
        <v>1</v>
      </c>
      <c r="G35" s="11">
        <v>2</v>
      </c>
      <c r="H35" s="11">
        <v>43</v>
      </c>
      <c r="I35" s="11">
        <v>147</v>
      </c>
      <c r="J35" s="11">
        <v>1094</v>
      </c>
      <c r="K35" s="11">
        <v>2241</v>
      </c>
      <c r="L35" s="11">
        <v>2289</v>
      </c>
      <c r="M35" s="11">
        <v>2277</v>
      </c>
      <c r="N35" s="12">
        <v>2235</v>
      </c>
      <c r="O35" s="12">
        <v>2228</v>
      </c>
      <c r="P35" s="12">
        <v>2226</v>
      </c>
      <c r="Q35" s="13">
        <v>2246</v>
      </c>
      <c r="R35" s="13">
        <v>2238</v>
      </c>
      <c r="S35" s="13">
        <v>2242</v>
      </c>
      <c r="T35" s="11">
        <v>2232</v>
      </c>
      <c r="U35" s="11">
        <v>2241</v>
      </c>
      <c r="V35" s="12">
        <v>2210</v>
      </c>
      <c r="W35" s="12">
        <v>2205</v>
      </c>
      <c r="X35" s="12">
        <v>2193</v>
      </c>
      <c r="Y35" s="12">
        <v>2184</v>
      </c>
      <c r="Z35" s="12">
        <v>2166</v>
      </c>
      <c r="AA35" s="12">
        <v>2154</v>
      </c>
      <c r="AB35" s="12">
        <v>2149</v>
      </c>
      <c r="AC35" s="11">
        <f t="shared" si="0"/>
        <v>-44</v>
      </c>
      <c r="AD35" s="11">
        <f>AB35-M35</f>
        <v>-128</v>
      </c>
      <c r="AE35" s="13">
        <f>AB35-C35</f>
        <v>2148</v>
      </c>
      <c r="AF35" s="9"/>
    </row>
    <row r="36" spans="1:32" ht="15" customHeight="1" x14ac:dyDescent="0.2">
      <c r="A36" s="31" t="s">
        <v>26</v>
      </c>
      <c r="B36" s="25" t="s">
        <v>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2</v>
      </c>
      <c r="I36" s="26">
        <v>2</v>
      </c>
      <c r="J36" s="26">
        <v>13</v>
      </c>
      <c r="K36" s="26">
        <v>17</v>
      </c>
      <c r="L36" s="26">
        <v>17</v>
      </c>
      <c r="M36" s="26">
        <v>18</v>
      </c>
      <c r="N36" s="27">
        <v>21</v>
      </c>
      <c r="O36" s="27">
        <v>20</v>
      </c>
      <c r="P36" s="27">
        <v>21</v>
      </c>
      <c r="Q36" s="28">
        <v>21</v>
      </c>
      <c r="R36" s="28">
        <v>22</v>
      </c>
      <c r="S36" s="28">
        <v>23</v>
      </c>
      <c r="T36" s="26">
        <v>25</v>
      </c>
      <c r="U36" s="26">
        <v>24</v>
      </c>
      <c r="V36" s="27">
        <v>25</v>
      </c>
      <c r="W36" s="27">
        <v>26</v>
      </c>
      <c r="X36" s="27">
        <v>26</v>
      </c>
      <c r="Y36" s="27">
        <v>26</v>
      </c>
      <c r="Z36" s="27">
        <v>26</v>
      </c>
      <c r="AA36" s="27">
        <v>26</v>
      </c>
      <c r="AB36" s="27">
        <v>29</v>
      </c>
      <c r="AC36" s="26">
        <f t="shared" si="0"/>
        <v>3</v>
      </c>
      <c r="AD36" s="26">
        <f>AB36-M36</f>
        <v>11</v>
      </c>
      <c r="AE36" s="28">
        <f>AB36-C36</f>
        <v>29</v>
      </c>
      <c r="AF36" s="9"/>
    </row>
    <row r="37" spans="1:32" ht="15" customHeight="1" x14ac:dyDescent="0.2">
      <c r="A37" s="16" t="s">
        <v>27</v>
      </c>
      <c r="B37" s="10" t="s">
        <v>1</v>
      </c>
      <c r="C37" s="11">
        <v>233</v>
      </c>
      <c r="D37" s="11">
        <v>242</v>
      </c>
      <c r="E37" s="11">
        <v>244</v>
      </c>
      <c r="F37" s="11">
        <v>247</v>
      </c>
      <c r="G37" s="11">
        <v>250</v>
      </c>
      <c r="H37" s="11">
        <v>248</v>
      </c>
      <c r="I37" s="11">
        <v>259</v>
      </c>
      <c r="J37" s="11">
        <v>277</v>
      </c>
      <c r="K37" s="11">
        <v>305</v>
      </c>
      <c r="L37" s="11">
        <v>305</v>
      </c>
      <c r="M37" s="11">
        <v>312</v>
      </c>
      <c r="N37" s="12">
        <v>324</v>
      </c>
      <c r="O37" s="12">
        <v>322</v>
      </c>
      <c r="P37" s="12">
        <v>327</v>
      </c>
      <c r="Q37" s="13">
        <v>329</v>
      </c>
      <c r="R37" s="13">
        <v>342</v>
      </c>
      <c r="S37" s="13">
        <v>336</v>
      </c>
      <c r="T37" s="11">
        <v>341</v>
      </c>
      <c r="U37" s="11">
        <v>352</v>
      </c>
      <c r="V37" s="12">
        <v>358</v>
      </c>
      <c r="W37" s="12">
        <v>361</v>
      </c>
      <c r="X37" s="12">
        <v>360</v>
      </c>
      <c r="Y37" s="12">
        <v>361</v>
      </c>
      <c r="Z37" s="12">
        <v>362</v>
      </c>
      <c r="AA37" s="12">
        <v>355</v>
      </c>
      <c r="AB37" s="12">
        <v>353</v>
      </c>
      <c r="AC37" s="11">
        <f t="shared" si="0"/>
        <v>-7</v>
      </c>
      <c r="AD37" s="11">
        <f>AB37-M37</f>
        <v>41</v>
      </c>
      <c r="AE37" s="13">
        <f>AB37-C37</f>
        <v>120</v>
      </c>
      <c r="AF37" s="9"/>
    </row>
    <row r="38" spans="1:32" ht="15" customHeight="1" x14ac:dyDescent="0.2">
      <c r="A38" s="31" t="s">
        <v>27</v>
      </c>
      <c r="B38" s="25" t="s">
        <v>2</v>
      </c>
      <c r="C38" s="26">
        <v>0</v>
      </c>
      <c r="D38" s="26">
        <v>0</v>
      </c>
      <c r="E38" s="26">
        <v>0</v>
      </c>
      <c r="F38" s="26">
        <v>0</v>
      </c>
      <c r="G38" s="26">
        <v>1</v>
      </c>
      <c r="H38" s="26">
        <v>1</v>
      </c>
      <c r="I38" s="26">
        <v>1</v>
      </c>
      <c r="J38" s="26">
        <v>1</v>
      </c>
      <c r="K38" s="26">
        <v>1</v>
      </c>
      <c r="L38" s="26">
        <v>1</v>
      </c>
      <c r="M38" s="26">
        <v>0</v>
      </c>
      <c r="N38" s="27">
        <v>0</v>
      </c>
      <c r="O38" s="27">
        <v>0</v>
      </c>
      <c r="P38" s="27">
        <v>0</v>
      </c>
      <c r="Q38" s="28">
        <v>0</v>
      </c>
      <c r="R38" s="28">
        <v>0</v>
      </c>
      <c r="S38" s="28">
        <v>0</v>
      </c>
      <c r="T38" s="26">
        <v>0</v>
      </c>
      <c r="U38" s="26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1</v>
      </c>
      <c r="AB38" s="27">
        <v>1</v>
      </c>
      <c r="AC38" s="26">
        <f t="shared" si="0"/>
        <v>1</v>
      </c>
      <c r="AD38" s="26">
        <f>AB38-M38</f>
        <v>1</v>
      </c>
      <c r="AE38" s="28">
        <f>AB38-C38</f>
        <v>1</v>
      </c>
      <c r="AF38" s="9"/>
    </row>
    <row r="39" spans="1:32" ht="15" customHeight="1" x14ac:dyDescent="0.2">
      <c r="A39" s="16" t="s">
        <v>28</v>
      </c>
      <c r="B39" s="10" t="s">
        <v>1</v>
      </c>
      <c r="C39" s="11">
        <v>7</v>
      </c>
      <c r="D39" s="11">
        <v>10</v>
      </c>
      <c r="E39" s="11">
        <v>11</v>
      </c>
      <c r="F39" s="11">
        <v>12</v>
      </c>
      <c r="G39" s="11">
        <v>12</v>
      </c>
      <c r="H39" s="11">
        <v>13</v>
      </c>
      <c r="I39" s="11">
        <v>13</v>
      </c>
      <c r="J39" s="11">
        <v>13</v>
      </c>
      <c r="K39" s="11">
        <v>13</v>
      </c>
      <c r="L39" s="11">
        <v>12</v>
      </c>
      <c r="M39" s="11">
        <v>8</v>
      </c>
      <c r="N39" s="12">
        <v>8</v>
      </c>
      <c r="O39" s="12">
        <v>9</v>
      </c>
      <c r="P39" s="12">
        <v>9</v>
      </c>
      <c r="Q39" s="13">
        <v>9</v>
      </c>
      <c r="R39" s="13">
        <v>9</v>
      </c>
      <c r="S39" s="13">
        <v>9</v>
      </c>
      <c r="T39" s="11">
        <v>9</v>
      </c>
      <c r="U39" s="11">
        <v>9</v>
      </c>
      <c r="V39" s="12">
        <v>9</v>
      </c>
      <c r="W39" s="12">
        <v>9</v>
      </c>
      <c r="X39" s="12">
        <v>9</v>
      </c>
      <c r="Y39" s="12">
        <v>9</v>
      </c>
      <c r="Z39" s="12">
        <v>9</v>
      </c>
      <c r="AA39" s="12">
        <v>9</v>
      </c>
      <c r="AB39" s="12">
        <v>9</v>
      </c>
      <c r="AC39" s="11">
        <f t="shared" si="0"/>
        <v>0</v>
      </c>
      <c r="AD39" s="11">
        <f>AB39-M39</f>
        <v>1</v>
      </c>
      <c r="AE39" s="13">
        <f>AB39-C39</f>
        <v>2</v>
      </c>
      <c r="AF39" s="9"/>
    </row>
    <row r="40" spans="1:32" ht="15" customHeight="1" x14ac:dyDescent="0.2">
      <c r="A40" s="31" t="s">
        <v>29</v>
      </c>
      <c r="B40" s="25" t="s">
        <v>1</v>
      </c>
      <c r="C40" s="26">
        <v>275</v>
      </c>
      <c r="D40" s="26">
        <v>267</v>
      </c>
      <c r="E40" s="26">
        <v>273</v>
      </c>
      <c r="F40" s="26">
        <v>277</v>
      </c>
      <c r="G40" s="26">
        <v>291</v>
      </c>
      <c r="H40" s="26">
        <v>293</v>
      </c>
      <c r="I40" s="26">
        <v>288</v>
      </c>
      <c r="J40" s="26">
        <v>289</v>
      </c>
      <c r="K40" s="26">
        <v>279</v>
      </c>
      <c r="L40" s="26">
        <v>257</v>
      </c>
      <c r="M40" s="26">
        <v>238</v>
      </c>
      <c r="N40" s="27">
        <v>228</v>
      </c>
      <c r="O40" s="27">
        <v>211</v>
      </c>
      <c r="P40" s="27">
        <v>208</v>
      </c>
      <c r="Q40" s="28">
        <v>203</v>
      </c>
      <c r="R40" s="28">
        <v>199</v>
      </c>
      <c r="S40" s="28">
        <v>202</v>
      </c>
      <c r="T40" s="26">
        <v>201</v>
      </c>
      <c r="U40" s="26">
        <v>193</v>
      </c>
      <c r="V40" s="27">
        <v>180</v>
      </c>
      <c r="W40" s="27">
        <v>174</v>
      </c>
      <c r="X40" s="27">
        <v>167</v>
      </c>
      <c r="Y40" s="27">
        <v>168</v>
      </c>
      <c r="Z40" s="27">
        <v>161</v>
      </c>
      <c r="AA40" s="27">
        <v>159</v>
      </c>
      <c r="AB40" s="27">
        <v>151</v>
      </c>
      <c r="AC40" s="26">
        <f t="shared" si="0"/>
        <v>-16</v>
      </c>
      <c r="AD40" s="26">
        <f>AB40-M40</f>
        <v>-87</v>
      </c>
      <c r="AE40" s="28">
        <f>AB40-C40</f>
        <v>-124</v>
      </c>
      <c r="AF40" s="9"/>
    </row>
    <row r="41" spans="1:32" s="24" customFormat="1" ht="15" customHeight="1" x14ac:dyDescent="0.2">
      <c r="A41" s="33" t="s">
        <v>29</v>
      </c>
      <c r="B41" s="20" t="s">
        <v>2</v>
      </c>
      <c r="C41" s="21">
        <v>715</v>
      </c>
      <c r="D41" s="21">
        <v>755</v>
      </c>
      <c r="E41" s="21">
        <v>794</v>
      </c>
      <c r="F41" s="21">
        <v>814</v>
      </c>
      <c r="G41" s="21">
        <v>882</v>
      </c>
      <c r="H41" s="21">
        <v>952</v>
      </c>
      <c r="I41" s="21">
        <v>1026</v>
      </c>
      <c r="J41" s="21">
        <v>1120</v>
      </c>
      <c r="K41" s="21">
        <v>1136</v>
      </c>
      <c r="L41" s="21">
        <v>1088</v>
      </c>
      <c r="M41" s="21">
        <v>1042</v>
      </c>
      <c r="N41" s="14">
        <v>989</v>
      </c>
      <c r="O41" s="14">
        <v>954</v>
      </c>
      <c r="P41" s="14">
        <v>914</v>
      </c>
      <c r="Q41" s="22">
        <v>901</v>
      </c>
      <c r="R41" s="22">
        <v>907</v>
      </c>
      <c r="S41" s="22">
        <v>921</v>
      </c>
      <c r="T41" s="21">
        <v>912</v>
      </c>
      <c r="U41" s="21">
        <v>905</v>
      </c>
      <c r="V41" s="14">
        <v>902</v>
      </c>
      <c r="W41" s="14">
        <v>872</v>
      </c>
      <c r="X41" s="14">
        <v>859</v>
      </c>
      <c r="Y41" s="14">
        <v>872</v>
      </c>
      <c r="Z41" s="14">
        <v>854</v>
      </c>
      <c r="AA41" s="14">
        <v>842</v>
      </c>
      <c r="AB41" s="14">
        <v>840</v>
      </c>
      <c r="AC41" s="21">
        <f t="shared" si="0"/>
        <v>-19</v>
      </c>
      <c r="AD41" s="21">
        <f>AB41-M41</f>
        <v>-202</v>
      </c>
      <c r="AE41" s="22">
        <f>AB41-C41</f>
        <v>125</v>
      </c>
      <c r="AF41" s="23"/>
    </row>
    <row r="42" spans="1:32" ht="15" customHeight="1" x14ac:dyDescent="0.2">
      <c r="A42" s="16" t="s">
        <v>29</v>
      </c>
      <c r="B42" s="10" t="s">
        <v>3</v>
      </c>
      <c r="C42" s="11">
        <v>67</v>
      </c>
      <c r="D42" s="11">
        <v>68</v>
      </c>
      <c r="E42" s="11">
        <v>67</v>
      </c>
      <c r="F42" s="11">
        <v>68</v>
      </c>
      <c r="G42" s="11">
        <v>65</v>
      </c>
      <c r="H42" s="11">
        <v>69</v>
      </c>
      <c r="I42" s="11">
        <v>72</v>
      </c>
      <c r="J42" s="11">
        <v>81</v>
      </c>
      <c r="K42" s="11">
        <v>80</v>
      </c>
      <c r="L42" s="11">
        <v>83</v>
      </c>
      <c r="M42" s="11">
        <v>84</v>
      </c>
      <c r="N42" s="12">
        <v>82</v>
      </c>
      <c r="O42" s="12">
        <v>95</v>
      </c>
      <c r="P42" s="12">
        <v>110</v>
      </c>
      <c r="Q42" s="13">
        <v>127</v>
      </c>
      <c r="R42" s="13">
        <v>152</v>
      </c>
      <c r="S42" s="13">
        <v>167</v>
      </c>
      <c r="T42" s="11">
        <v>170</v>
      </c>
      <c r="U42" s="11">
        <v>158</v>
      </c>
      <c r="V42" s="12">
        <v>165</v>
      </c>
      <c r="W42" s="12">
        <v>162</v>
      </c>
      <c r="X42" s="12">
        <v>143</v>
      </c>
      <c r="Y42" s="12">
        <v>134</v>
      </c>
      <c r="Z42" s="12">
        <v>120</v>
      </c>
      <c r="AA42" s="12">
        <v>112</v>
      </c>
      <c r="AB42" s="12">
        <v>115</v>
      </c>
      <c r="AC42" s="11">
        <f t="shared" si="0"/>
        <v>-28</v>
      </c>
      <c r="AD42" s="11">
        <f>AB42-M42</f>
        <v>31</v>
      </c>
      <c r="AE42" s="13">
        <f>AB42-C42</f>
        <v>48</v>
      </c>
      <c r="AF42" s="9"/>
    </row>
    <row r="43" spans="1:32" ht="15" customHeight="1" x14ac:dyDescent="0.2">
      <c r="A43" s="31" t="s">
        <v>29</v>
      </c>
      <c r="B43" s="25" t="s">
        <v>4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7">
        <v>0</v>
      </c>
      <c r="O43" s="27">
        <v>0</v>
      </c>
      <c r="P43" s="27">
        <v>0</v>
      </c>
      <c r="Q43" s="28">
        <v>0</v>
      </c>
      <c r="R43" s="28">
        <v>0</v>
      </c>
      <c r="S43" s="28">
        <v>0</v>
      </c>
      <c r="T43" s="26">
        <v>0</v>
      </c>
      <c r="U43" s="26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6">
        <f t="shared" si="0"/>
        <v>0</v>
      </c>
      <c r="AD43" s="26">
        <f>AB43-M43</f>
        <v>0</v>
      </c>
      <c r="AE43" s="28">
        <f>AB43-C43</f>
        <v>0</v>
      </c>
      <c r="AF43" s="15"/>
    </row>
    <row r="44" spans="1:32" ht="15" customHeight="1" x14ac:dyDescent="0.2">
      <c r="A44" s="46" t="s">
        <v>42</v>
      </c>
      <c r="B44" s="47" t="s">
        <v>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9">
        <v>5</v>
      </c>
      <c r="AC44" s="48">
        <f t="shared" si="0"/>
        <v>5</v>
      </c>
      <c r="AD44" s="48">
        <f>AB44-M44</f>
        <v>5</v>
      </c>
      <c r="AE44" s="50">
        <f>AB44-C44</f>
        <v>5</v>
      </c>
      <c r="AF44" s="15"/>
    </row>
    <row r="45" spans="1:32" ht="15" customHeight="1" x14ac:dyDescent="0.2">
      <c r="A45" s="40" t="s">
        <v>30</v>
      </c>
      <c r="B45" s="41" t="s">
        <v>1</v>
      </c>
      <c r="C45" s="42">
        <v>3478</v>
      </c>
      <c r="D45" s="42">
        <v>3531</v>
      </c>
      <c r="E45" s="42">
        <v>3618</v>
      </c>
      <c r="F45" s="42">
        <v>3828</v>
      </c>
      <c r="G45" s="42">
        <v>4070</v>
      </c>
      <c r="H45" s="42">
        <v>4118</v>
      </c>
      <c r="I45" s="42">
        <v>4254</v>
      </c>
      <c r="J45" s="42">
        <v>4392</v>
      </c>
      <c r="K45" s="42">
        <v>4447</v>
      </c>
      <c r="L45" s="42">
        <v>4375</v>
      </c>
      <c r="M45" s="42">
        <v>4071</v>
      </c>
      <c r="N45" s="43">
        <v>4043</v>
      </c>
      <c r="O45" s="43">
        <v>4045</v>
      </c>
      <c r="P45" s="43">
        <v>4029</v>
      </c>
      <c r="Q45" s="51">
        <v>3998</v>
      </c>
      <c r="R45" s="51">
        <v>4015</v>
      </c>
      <c r="S45" s="51">
        <v>4028</v>
      </c>
      <c r="T45" s="42">
        <v>3993</v>
      </c>
      <c r="U45" s="42">
        <v>3918</v>
      </c>
      <c r="V45" s="43">
        <v>3832</v>
      </c>
      <c r="W45" s="43">
        <v>3791</v>
      </c>
      <c r="X45" s="43">
        <v>3747</v>
      </c>
      <c r="Y45" s="43">
        <v>3721</v>
      </c>
      <c r="Z45" s="43">
        <v>3662</v>
      </c>
      <c r="AA45" s="43">
        <v>3646</v>
      </c>
      <c r="AB45" s="43">
        <v>3613</v>
      </c>
      <c r="AC45" s="42">
        <f t="shared" si="0"/>
        <v>-134</v>
      </c>
      <c r="AD45" s="42">
        <f>AB45-M45</f>
        <v>-458</v>
      </c>
      <c r="AE45" s="51">
        <f>AB45-C45</f>
        <v>135</v>
      </c>
      <c r="AF45" s="15"/>
    </row>
    <row r="46" spans="1:32" ht="15" customHeight="1" x14ac:dyDescent="0.2">
      <c r="A46" s="16" t="s">
        <v>43</v>
      </c>
      <c r="B46" s="10" t="s">
        <v>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2">
        <v>1</v>
      </c>
      <c r="AC46" s="11">
        <f t="shared" si="0"/>
        <v>1</v>
      </c>
      <c r="AD46" s="48">
        <f>AB46-M46</f>
        <v>1</v>
      </c>
      <c r="AE46" s="13">
        <f>AB46-C46</f>
        <v>1</v>
      </c>
      <c r="AF46" s="15"/>
    </row>
    <row r="47" spans="1:32" ht="15" customHeight="1" x14ac:dyDescent="0.2">
      <c r="A47" s="40" t="s">
        <v>43</v>
      </c>
      <c r="B47" s="41" t="s">
        <v>2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3">
        <v>3</v>
      </c>
      <c r="AC47" s="42">
        <f t="shared" si="0"/>
        <v>3</v>
      </c>
      <c r="AD47" s="42">
        <f>AB47-M47</f>
        <v>3</v>
      </c>
      <c r="AE47" s="51">
        <f>AB47-C47</f>
        <v>3</v>
      </c>
      <c r="AF47" s="15"/>
    </row>
    <row r="48" spans="1:32" ht="15" customHeight="1" x14ac:dyDescent="0.2">
      <c r="A48" s="16" t="s">
        <v>40</v>
      </c>
      <c r="B48" s="10" t="s">
        <v>40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f t="shared" si="0"/>
        <v>0</v>
      </c>
      <c r="AD48" s="48">
        <f>AB48-M48</f>
        <v>0</v>
      </c>
      <c r="AE48" s="13">
        <f>AB48-C48</f>
        <v>0</v>
      </c>
      <c r="AF48" s="15"/>
    </row>
    <row r="49" spans="1:32" s="2" customFormat="1" ht="15" customHeight="1" x14ac:dyDescent="0.25">
      <c r="A49" s="31" t="s">
        <v>31</v>
      </c>
      <c r="B49" s="25" t="s">
        <v>40</v>
      </c>
      <c r="C49" s="26">
        <f t="shared" ref="C49:W49" si="1">SUM(C4:C48)</f>
        <v>16473</v>
      </c>
      <c r="D49" s="26">
        <f t="shared" si="1"/>
        <v>16474</v>
      </c>
      <c r="E49" s="26">
        <f t="shared" si="1"/>
        <v>16663</v>
      </c>
      <c r="F49" s="26">
        <f t="shared" si="1"/>
        <v>17013</v>
      </c>
      <c r="G49" s="26">
        <f t="shared" si="1"/>
        <v>17588</v>
      </c>
      <c r="H49" s="26">
        <f t="shared" si="1"/>
        <v>17894</v>
      </c>
      <c r="I49" s="26">
        <f t="shared" si="1"/>
        <v>18445</v>
      </c>
      <c r="J49" s="26">
        <f t="shared" si="1"/>
        <v>19890</v>
      </c>
      <c r="K49" s="26">
        <f t="shared" si="1"/>
        <v>21331</v>
      </c>
      <c r="L49" s="26">
        <f t="shared" si="1"/>
        <v>21063</v>
      </c>
      <c r="M49" s="26">
        <f t="shared" si="1"/>
        <v>20379</v>
      </c>
      <c r="N49" s="26">
        <f t="shared" si="1"/>
        <v>20040</v>
      </c>
      <c r="O49" s="26">
        <f t="shared" si="1"/>
        <v>19939</v>
      </c>
      <c r="P49" s="26">
        <f t="shared" si="1"/>
        <v>19851</v>
      </c>
      <c r="Q49" s="26">
        <f t="shared" si="1"/>
        <v>19846</v>
      </c>
      <c r="R49" s="26">
        <f t="shared" si="1"/>
        <v>19924</v>
      </c>
      <c r="S49" s="26">
        <f t="shared" si="1"/>
        <v>20027</v>
      </c>
      <c r="T49" s="26">
        <f t="shared" si="1"/>
        <v>20028</v>
      </c>
      <c r="U49" s="26">
        <f t="shared" si="1"/>
        <v>19810</v>
      </c>
      <c r="V49" s="26">
        <f t="shared" si="1"/>
        <v>19599</v>
      </c>
      <c r="W49" s="26">
        <f t="shared" si="1"/>
        <v>19496</v>
      </c>
      <c r="X49" s="26">
        <f>SUM(X4:X45)</f>
        <v>19288</v>
      </c>
      <c r="Y49" s="26">
        <f>SUM(Y4:Y45)</f>
        <v>19144</v>
      </c>
      <c r="Z49" s="26">
        <f>SUM(Z4:Z45)</f>
        <v>18861</v>
      </c>
      <c r="AA49" s="26">
        <f>SUM(AA4:AA45)</f>
        <v>18707</v>
      </c>
      <c r="AB49" s="26">
        <f>SUM(AB4:AB48)</f>
        <v>18617</v>
      </c>
      <c r="AC49" s="26">
        <f t="shared" si="0"/>
        <v>-671</v>
      </c>
      <c r="AD49" s="26">
        <f>AB49-M49</f>
        <v>-1762</v>
      </c>
      <c r="AE49" s="28">
        <f>AB49-C49</f>
        <v>2144</v>
      </c>
      <c r="AF49" s="15"/>
    </row>
    <row r="51" spans="1:32" ht="15" x14ac:dyDescent="0.2">
      <c r="P51" s="1"/>
      <c r="Q51" s="1"/>
      <c r="R51" s="1"/>
      <c r="AC51" s="19"/>
      <c r="AD51" s="19"/>
    </row>
    <row r="52" spans="1:32" x14ac:dyDescent="0.25">
      <c r="A52" s="1" t="s">
        <v>41</v>
      </c>
      <c r="F52" s="3"/>
    </row>
    <row r="55" spans="1:32" x14ac:dyDescent="0.25">
      <c r="K55" s="5"/>
      <c r="L55" s="5"/>
      <c r="M55" s="5"/>
      <c r="P55" s="1"/>
    </row>
    <row r="56" spans="1:32" x14ac:dyDescent="0.25">
      <c r="K56" s="5"/>
      <c r="L56" s="5"/>
      <c r="M56" s="5"/>
      <c r="P56" s="1"/>
    </row>
    <row r="57" spans="1:32" x14ac:dyDescent="0.25">
      <c r="K57" s="5"/>
      <c r="L57" s="5"/>
      <c r="M57" s="5"/>
      <c r="P57" s="1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4C77-BF7F-4EF0-9F99-B6D4690E5F87}">
  <dimension ref="A1:AE9"/>
  <sheetViews>
    <sheetView workbookViewId="0">
      <selection activeCell="E26" sqref="E26"/>
    </sheetView>
  </sheetViews>
  <sheetFormatPr defaultRowHeight="12.75" x14ac:dyDescent="0.2"/>
  <cols>
    <col min="1" max="1" width="16.85546875" bestFit="1" customWidth="1"/>
    <col min="2" max="26" width="7.7109375" bestFit="1" customWidth="1"/>
    <col min="27" max="27" width="7.7109375" customWidth="1"/>
    <col min="28" max="28" width="21.85546875" customWidth="1"/>
    <col min="29" max="29" width="26.140625" customWidth="1"/>
    <col min="30" max="30" width="25.140625" customWidth="1"/>
  </cols>
  <sheetData>
    <row r="1" spans="1:31" s="3" customFormat="1" ht="15" customHeight="1" x14ac:dyDescent="0.25">
      <c r="A1" s="37" t="s">
        <v>13</v>
      </c>
      <c r="B1" s="30">
        <v>2001</v>
      </c>
      <c r="C1" s="30">
        <v>2002</v>
      </c>
      <c r="D1" s="30">
        <v>2003</v>
      </c>
      <c r="E1" s="30">
        <v>2004</v>
      </c>
      <c r="F1" s="30">
        <v>2005</v>
      </c>
      <c r="G1" s="30">
        <v>2006</v>
      </c>
      <c r="H1" s="30">
        <v>2007</v>
      </c>
      <c r="I1" s="30">
        <v>2008</v>
      </c>
      <c r="J1" s="30">
        <v>2009</v>
      </c>
      <c r="K1" s="30">
        <v>2010</v>
      </c>
      <c r="L1" s="30">
        <v>2011</v>
      </c>
      <c r="M1" s="30">
        <v>2012</v>
      </c>
      <c r="N1" s="30">
        <v>2013</v>
      </c>
      <c r="O1" s="30">
        <v>2014</v>
      </c>
      <c r="P1" s="30">
        <v>2015</v>
      </c>
      <c r="Q1" s="30">
        <v>2016</v>
      </c>
      <c r="R1" s="30">
        <v>2017</v>
      </c>
      <c r="S1" s="30">
        <v>2018</v>
      </c>
      <c r="T1" s="30">
        <v>2019</v>
      </c>
      <c r="U1" s="30">
        <v>2020</v>
      </c>
      <c r="V1" s="30">
        <v>2021</v>
      </c>
      <c r="W1" s="30">
        <v>2022</v>
      </c>
      <c r="X1" s="30">
        <v>2023</v>
      </c>
      <c r="Y1" s="30">
        <v>2024</v>
      </c>
      <c r="Z1" s="30">
        <v>2025</v>
      </c>
      <c r="AA1" s="45">
        <v>2026</v>
      </c>
      <c r="AB1" s="32" t="s">
        <v>12</v>
      </c>
      <c r="AC1" s="32" t="s">
        <v>10</v>
      </c>
      <c r="AD1" s="32" t="s">
        <v>11</v>
      </c>
      <c r="AE1" s="4"/>
    </row>
    <row r="2" spans="1:31" s="3" customFormat="1" ht="15" customHeight="1" x14ac:dyDescent="0.2">
      <c r="A2" s="16" t="s">
        <v>36</v>
      </c>
      <c r="B2" s="11">
        <f>'Aircraft sub Class totals'!C5+'Aircraft sub Class totals'!C6+'Aircraft sub Class totals'!C7</f>
        <v>9686</v>
      </c>
      <c r="C2" s="11">
        <f>'Aircraft sub Class totals'!D5+'Aircraft sub Class totals'!D6+'Aircraft sub Class totals'!D7</f>
        <v>9761</v>
      </c>
      <c r="D2" s="11">
        <f>'Aircraft sub Class totals'!E5+'Aircraft sub Class totals'!E6+'Aircraft sub Class totals'!E7</f>
        <v>9826</v>
      </c>
      <c r="E2" s="11">
        <f>'Aircraft sub Class totals'!F5+'Aircraft sub Class totals'!F6+'Aircraft sub Class totals'!F7</f>
        <v>9925</v>
      </c>
      <c r="F2" s="11">
        <f>'Aircraft sub Class totals'!G5+'Aircraft sub Class totals'!G6+'Aircraft sub Class totals'!G7</f>
        <v>10126</v>
      </c>
      <c r="G2" s="11">
        <f>'Aircraft sub Class totals'!H5+'Aircraft sub Class totals'!H6+'Aircraft sub Class totals'!H7</f>
        <v>10268</v>
      </c>
      <c r="H2" s="11">
        <f>'Aircraft sub Class totals'!I5+'Aircraft sub Class totals'!I6+'Aircraft sub Class totals'!I7</f>
        <v>10586</v>
      </c>
      <c r="I2" s="11">
        <f>'Aircraft sub Class totals'!J5+'Aircraft sub Class totals'!J6+'Aircraft sub Class totals'!J7</f>
        <v>11731</v>
      </c>
      <c r="J2" s="11">
        <f>'Aircraft sub Class totals'!K5+'Aircraft sub Class totals'!K6+'Aircraft sub Class totals'!K7</f>
        <v>13063</v>
      </c>
      <c r="K2" s="11">
        <f>'Aircraft sub Class totals'!L5+'Aircraft sub Class totals'!L6+'Aircraft sub Class totals'!L7</f>
        <v>13078</v>
      </c>
      <c r="L2" s="11">
        <f>'Aircraft sub Class totals'!M5+'Aircraft sub Class totals'!M6+'Aircraft sub Class totals'!M7</f>
        <v>12886</v>
      </c>
      <c r="M2" s="11">
        <f>'Aircraft sub Class totals'!N5+'Aircraft sub Class totals'!N6+'Aircraft sub Class totals'!N7</f>
        <v>12692</v>
      </c>
      <c r="N2" s="11">
        <f>'Aircraft sub Class totals'!O5+'Aircraft sub Class totals'!O6+'Aircraft sub Class totals'!O7</f>
        <v>12643</v>
      </c>
      <c r="O2" s="11">
        <f>'Aircraft sub Class totals'!P5+'Aircraft sub Class totals'!P6+'Aircraft sub Class totals'!P7</f>
        <v>12609</v>
      </c>
      <c r="P2" s="11">
        <f>'Aircraft sub Class totals'!Q5+'Aircraft sub Class totals'!Q6+'Aircraft sub Class totals'!Q7</f>
        <v>12651</v>
      </c>
      <c r="Q2" s="11">
        <f>'Aircraft sub Class totals'!R5+'Aircraft sub Class totals'!R6+'Aircraft sub Class totals'!R7</f>
        <v>12679</v>
      </c>
      <c r="R2" s="11">
        <f>'Aircraft sub Class totals'!S5+'Aircraft sub Class totals'!S6+'Aircraft sub Class totals'!S7</f>
        <v>12753</v>
      </c>
      <c r="S2" s="11">
        <f>'Aircraft sub Class totals'!T5+'Aircraft sub Class totals'!T6+'Aircraft sub Class totals'!T7</f>
        <v>12774</v>
      </c>
      <c r="T2" s="11">
        <f>'Aircraft sub Class totals'!U5+'Aircraft sub Class totals'!U6+'Aircraft sub Class totals'!U7</f>
        <v>12666</v>
      </c>
      <c r="U2" s="11">
        <f>'Aircraft sub Class totals'!V5+'Aircraft sub Class totals'!V6+'Aircraft sub Class totals'!V7</f>
        <v>12563</v>
      </c>
      <c r="V2" s="11">
        <f>'Aircraft sub Class totals'!W5+'Aircraft sub Class totals'!W6+'Aircraft sub Class totals'!W7</f>
        <v>12563</v>
      </c>
      <c r="W2" s="11">
        <f>'Aircraft sub Class totals'!X5+'Aircraft sub Class totals'!X6+'Aircraft sub Class totals'!X7</f>
        <v>12448</v>
      </c>
      <c r="X2" s="11">
        <f>'Aircraft sub Class totals'!Y5+'Aircraft sub Class totals'!Y6+'Aircraft sub Class totals'!Y7</f>
        <v>12354</v>
      </c>
      <c r="Y2" s="11">
        <f>'Aircraft sub Class totals'!Z5+'Aircraft sub Class totals'!Z6+'Aircraft sub Class totals'!Z7</f>
        <v>12224</v>
      </c>
      <c r="Z2" s="11">
        <f>'Aircraft sub Class totals'!AA5+'Aircraft sub Class totals'!AA6+'Aircraft sub Class totals'!AA7</f>
        <v>12137</v>
      </c>
      <c r="AA2" s="11">
        <f>'Aircraft sub Class totals'!AB5+'Aircraft sub Class totals'!AB6+'Aircraft sub Class totals'!AB7</f>
        <v>12075</v>
      </c>
      <c r="AB2" s="11">
        <f t="shared" ref="AB2:AB7" si="0">AA2-W2</f>
        <v>-373</v>
      </c>
      <c r="AC2" s="11">
        <f>AA2-L2</f>
        <v>-811</v>
      </c>
      <c r="AD2" s="11">
        <f>AA2-B2</f>
        <v>2389</v>
      </c>
      <c r="AE2" s="4"/>
    </row>
    <row r="3" spans="1:31" s="3" customFormat="1" ht="15" customHeight="1" x14ac:dyDescent="0.2">
      <c r="A3" s="31" t="s">
        <v>29</v>
      </c>
      <c r="B3" s="26">
        <f>'Aircraft sub Class totals'!C10</f>
        <v>1057</v>
      </c>
      <c r="C3" s="26">
        <f>'Aircraft sub Class totals'!D10</f>
        <v>1090</v>
      </c>
      <c r="D3" s="26">
        <f>'Aircraft sub Class totals'!E10</f>
        <v>1134</v>
      </c>
      <c r="E3" s="26">
        <f>'Aircraft sub Class totals'!F10</f>
        <v>1159</v>
      </c>
      <c r="F3" s="26">
        <f>'Aircraft sub Class totals'!G10</f>
        <v>1238</v>
      </c>
      <c r="G3" s="26">
        <f>'Aircraft sub Class totals'!H10</f>
        <v>1314</v>
      </c>
      <c r="H3" s="26">
        <f>'Aircraft sub Class totals'!I10</f>
        <v>1386</v>
      </c>
      <c r="I3" s="26">
        <f>'Aircraft sub Class totals'!J10</f>
        <v>1490</v>
      </c>
      <c r="J3" s="26">
        <f>'Aircraft sub Class totals'!K10</f>
        <v>1495</v>
      </c>
      <c r="K3" s="26">
        <f>'Aircraft sub Class totals'!L10</f>
        <v>1428</v>
      </c>
      <c r="L3" s="26">
        <f>'Aircraft sub Class totals'!M10</f>
        <v>1364</v>
      </c>
      <c r="M3" s="26">
        <f>'Aircraft sub Class totals'!N10</f>
        <v>1299</v>
      </c>
      <c r="N3" s="26">
        <f>'Aircraft sub Class totals'!O10</f>
        <v>1260</v>
      </c>
      <c r="O3" s="26">
        <f>'Aircraft sub Class totals'!P10</f>
        <v>1232</v>
      </c>
      <c r="P3" s="26">
        <f>'Aircraft sub Class totals'!Q10</f>
        <v>1231</v>
      </c>
      <c r="Q3" s="26">
        <f>'Aircraft sub Class totals'!R10</f>
        <v>1258</v>
      </c>
      <c r="R3" s="26">
        <f>'Aircraft sub Class totals'!S10</f>
        <v>1290</v>
      </c>
      <c r="S3" s="26">
        <f>'Aircraft sub Class totals'!T10</f>
        <v>1283</v>
      </c>
      <c r="T3" s="26">
        <f>'Aircraft sub Class totals'!U10</f>
        <v>1256</v>
      </c>
      <c r="U3" s="26">
        <f>'Aircraft sub Class totals'!V10</f>
        <v>1247</v>
      </c>
      <c r="V3" s="26">
        <f>'Aircraft sub Class totals'!W10</f>
        <v>1208</v>
      </c>
      <c r="W3" s="26">
        <f>'Aircraft sub Class totals'!X10</f>
        <v>1169</v>
      </c>
      <c r="X3" s="26">
        <f>'Aircraft sub Class totals'!Y10</f>
        <v>1174</v>
      </c>
      <c r="Y3" s="26">
        <f>'Aircraft sub Class totals'!Z10</f>
        <v>1135</v>
      </c>
      <c r="Z3" s="26">
        <f>'Aircraft sub Class totals'!AA10</f>
        <v>1113</v>
      </c>
      <c r="AA3" s="26">
        <f>'Aircraft sub Class totals'!AB10</f>
        <v>1106</v>
      </c>
      <c r="AB3" s="26">
        <f t="shared" si="0"/>
        <v>-63</v>
      </c>
      <c r="AC3" s="26">
        <f>AA3-L3</f>
        <v>-258</v>
      </c>
      <c r="AD3" s="26">
        <f>AA3-B3</f>
        <v>49</v>
      </c>
      <c r="AE3" s="4"/>
    </row>
    <row r="4" spans="1:31" s="3" customFormat="1" ht="15" customHeight="1" x14ac:dyDescent="0.2">
      <c r="A4" s="16" t="s">
        <v>30</v>
      </c>
      <c r="B4" s="11">
        <f>'Aircraft sub Class totals'!C11</f>
        <v>3478</v>
      </c>
      <c r="C4" s="11">
        <f>'Aircraft sub Class totals'!D11</f>
        <v>3531</v>
      </c>
      <c r="D4" s="11">
        <f>'Aircraft sub Class totals'!E11</f>
        <v>3618</v>
      </c>
      <c r="E4" s="11">
        <f>'Aircraft sub Class totals'!F11</f>
        <v>3828</v>
      </c>
      <c r="F4" s="11">
        <f>'Aircraft sub Class totals'!G11</f>
        <v>4070</v>
      </c>
      <c r="G4" s="11">
        <f>'Aircraft sub Class totals'!H11</f>
        <v>4118</v>
      </c>
      <c r="H4" s="11">
        <f>'Aircraft sub Class totals'!I11</f>
        <v>4254</v>
      </c>
      <c r="I4" s="11">
        <f>'Aircraft sub Class totals'!J11</f>
        <v>4392</v>
      </c>
      <c r="J4" s="11">
        <f>'Aircraft sub Class totals'!K11</f>
        <v>4447</v>
      </c>
      <c r="K4" s="11">
        <f>'Aircraft sub Class totals'!L11</f>
        <v>4375</v>
      </c>
      <c r="L4" s="11">
        <f>'Aircraft sub Class totals'!M11</f>
        <v>4071</v>
      </c>
      <c r="M4" s="11">
        <f>'Aircraft sub Class totals'!N11</f>
        <v>4043</v>
      </c>
      <c r="N4" s="11">
        <f>'Aircraft sub Class totals'!O11</f>
        <v>4045</v>
      </c>
      <c r="O4" s="11">
        <f>'Aircraft sub Class totals'!P11</f>
        <v>4029</v>
      </c>
      <c r="P4" s="11">
        <f>'Aircraft sub Class totals'!Q11</f>
        <v>3998</v>
      </c>
      <c r="Q4" s="11">
        <f>'Aircraft sub Class totals'!R11</f>
        <v>4015</v>
      </c>
      <c r="R4" s="11">
        <f>'Aircraft sub Class totals'!S11</f>
        <v>4028</v>
      </c>
      <c r="S4" s="11">
        <f>'Aircraft sub Class totals'!T11</f>
        <v>3993</v>
      </c>
      <c r="T4" s="11">
        <f>'Aircraft sub Class totals'!U11</f>
        <v>3918</v>
      </c>
      <c r="U4" s="11">
        <f>'Aircraft sub Class totals'!V11</f>
        <v>3832</v>
      </c>
      <c r="V4" s="11">
        <f>'Aircraft sub Class totals'!W11</f>
        <v>3791</v>
      </c>
      <c r="W4" s="11">
        <f>'Aircraft sub Class totals'!X11</f>
        <v>3747</v>
      </c>
      <c r="X4" s="11">
        <f>'Aircraft sub Class totals'!Y11</f>
        <v>3721</v>
      </c>
      <c r="Y4" s="11">
        <f>'Aircraft sub Class totals'!Z11</f>
        <v>3662</v>
      </c>
      <c r="Z4" s="11">
        <f>'Aircraft sub Class totals'!AA11</f>
        <v>3646</v>
      </c>
      <c r="AA4" s="11">
        <f>'Aircraft sub Class totals'!AB11</f>
        <v>3613</v>
      </c>
      <c r="AB4" s="11">
        <f t="shared" si="0"/>
        <v>-134</v>
      </c>
      <c r="AC4" s="11">
        <f>AA4-L4</f>
        <v>-458</v>
      </c>
      <c r="AD4" s="11">
        <f>AA4-B4</f>
        <v>135</v>
      </c>
      <c r="AE4" s="4"/>
    </row>
    <row r="5" spans="1:31" s="3" customFormat="1" ht="15" customHeight="1" x14ac:dyDescent="0.2">
      <c r="A5" s="31" t="s">
        <v>37</v>
      </c>
      <c r="B5" s="26">
        <f>'Aircraft sub Class totals'!C2+'Aircraft sub Class totals'!C3+'Aircraft sub Class totals'!C4+'Aircraft sub Class totals'!C8+'Aircraft sub Class totals'!C9</f>
        <v>2252</v>
      </c>
      <c r="C5" s="26">
        <f>'Aircraft sub Class totals'!D2+'Aircraft sub Class totals'!D3+'Aircraft sub Class totals'!D4+'Aircraft sub Class totals'!D8+'Aircraft sub Class totals'!D9</f>
        <v>2092</v>
      </c>
      <c r="D5" s="26">
        <f>'Aircraft sub Class totals'!E2+'Aircraft sub Class totals'!E3+'Aircraft sub Class totals'!E4+'Aircraft sub Class totals'!E8+'Aircraft sub Class totals'!E9</f>
        <v>2085</v>
      </c>
      <c r="E5" s="26">
        <f>'Aircraft sub Class totals'!F2+'Aircraft sub Class totals'!F3+'Aircraft sub Class totals'!F4+'Aircraft sub Class totals'!F8+'Aircraft sub Class totals'!F9</f>
        <v>2101</v>
      </c>
      <c r="F5" s="26">
        <f>'Aircraft sub Class totals'!G2+'Aircraft sub Class totals'!G3+'Aircraft sub Class totals'!G4+'Aircraft sub Class totals'!G8+'Aircraft sub Class totals'!G9</f>
        <v>2154</v>
      </c>
      <c r="G5" s="26">
        <f>'Aircraft sub Class totals'!H2+'Aircraft sub Class totals'!H3+'Aircraft sub Class totals'!H4+'Aircraft sub Class totals'!H8+'Aircraft sub Class totals'!H9</f>
        <v>2194</v>
      </c>
      <c r="H5" s="26">
        <f>'Aircraft sub Class totals'!I2+'Aircraft sub Class totals'!I3+'Aircraft sub Class totals'!I4+'Aircraft sub Class totals'!I8+'Aircraft sub Class totals'!I9</f>
        <v>2219</v>
      </c>
      <c r="I5" s="26">
        <f>'Aircraft sub Class totals'!J2+'Aircraft sub Class totals'!J3+'Aircraft sub Class totals'!J4+'Aircraft sub Class totals'!J8+'Aircraft sub Class totals'!J9</f>
        <v>2277</v>
      </c>
      <c r="J5" s="26">
        <f>'Aircraft sub Class totals'!K2+'Aircraft sub Class totals'!K3+'Aircraft sub Class totals'!K4+'Aircraft sub Class totals'!K8+'Aircraft sub Class totals'!K9</f>
        <v>2326</v>
      </c>
      <c r="K5" s="26">
        <f>'Aircraft sub Class totals'!L2+'Aircraft sub Class totals'!L3+'Aircraft sub Class totals'!L4+'Aircraft sub Class totals'!L8+'Aircraft sub Class totals'!L9</f>
        <v>2182</v>
      </c>
      <c r="L5" s="26">
        <f>'Aircraft sub Class totals'!M2+'Aircraft sub Class totals'!M3+'Aircraft sub Class totals'!M4+'Aircraft sub Class totals'!M8+'Aircraft sub Class totals'!M9</f>
        <v>2058</v>
      </c>
      <c r="M5" s="26">
        <f>'Aircraft sub Class totals'!N2+'Aircraft sub Class totals'!N3+'Aircraft sub Class totals'!N4+'Aircraft sub Class totals'!N8+'Aircraft sub Class totals'!N9</f>
        <v>2006</v>
      </c>
      <c r="N5" s="26">
        <f>'Aircraft sub Class totals'!O2+'Aircraft sub Class totals'!O3+'Aircraft sub Class totals'!O4+'Aircraft sub Class totals'!O8+'Aircraft sub Class totals'!O9</f>
        <v>1991</v>
      </c>
      <c r="O5" s="26">
        <f>'Aircraft sub Class totals'!P2+'Aircraft sub Class totals'!P3+'Aircraft sub Class totals'!P4+'Aircraft sub Class totals'!P8+'Aircraft sub Class totals'!P9</f>
        <v>1981</v>
      </c>
      <c r="P5" s="26">
        <f>'Aircraft sub Class totals'!Q2+'Aircraft sub Class totals'!Q3+'Aircraft sub Class totals'!Q4+'Aircraft sub Class totals'!Q8+'Aircraft sub Class totals'!Q9</f>
        <v>1966</v>
      </c>
      <c r="Q5" s="26">
        <f>'Aircraft sub Class totals'!R2+'Aircraft sub Class totals'!R3+'Aircraft sub Class totals'!R4+'Aircraft sub Class totals'!R8+'Aircraft sub Class totals'!R9</f>
        <v>1972</v>
      </c>
      <c r="R5" s="26">
        <f>'Aircraft sub Class totals'!S2+'Aircraft sub Class totals'!S3+'Aircraft sub Class totals'!S4+'Aircraft sub Class totals'!S8+'Aircraft sub Class totals'!S9</f>
        <v>1956</v>
      </c>
      <c r="S5" s="26">
        <f>'Aircraft sub Class totals'!T2+'Aircraft sub Class totals'!T3+'Aircraft sub Class totals'!T4+'Aircraft sub Class totals'!T8+'Aircraft sub Class totals'!T9</f>
        <v>1978</v>
      </c>
      <c r="T5" s="26">
        <f>'Aircraft sub Class totals'!U2+'Aircraft sub Class totals'!U3+'Aircraft sub Class totals'!U4+'Aircraft sub Class totals'!U8+'Aircraft sub Class totals'!U9</f>
        <v>1970</v>
      </c>
      <c r="U5" s="26">
        <f>'Aircraft sub Class totals'!V2+'Aircraft sub Class totals'!V3+'Aircraft sub Class totals'!V4+'Aircraft sub Class totals'!V8+'Aircraft sub Class totals'!V9</f>
        <v>1957</v>
      </c>
      <c r="V5" s="26">
        <f>'Aircraft sub Class totals'!W2+'Aircraft sub Class totals'!W3+'Aircraft sub Class totals'!W4+'Aircraft sub Class totals'!W8+'Aircraft sub Class totals'!W9</f>
        <v>1934</v>
      </c>
      <c r="W5" s="26">
        <f>'Aircraft sub Class totals'!X2+'Aircraft sub Class totals'!X3+'Aircraft sub Class totals'!X4+'Aircraft sub Class totals'!X8+'Aircraft sub Class totals'!X9</f>
        <v>1924</v>
      </c>
      <c r="X5" s="26">
        <f>'Aircraft sub Class totals'!Y2+'Aircraft sub Class totals'!Y3+'Aircraft sub Class totals'!Y4+'Aircraft sub Class totals'!Y8+'Aircraft sub Class totals'!Y9</f>
        <v>1895</v>
      </c>
      <c r="Y5" s="26">
        <f>'Aircraft sub Class totals'!Z2+'Aircraft sub Class totals'!Z3+'Aircraft sub Class totals'!Z4+'Aircraft sub Class totals'!Z8+'Aircraft sub Class totals'!Z9</f>
        <v>1840</v>
      </c>
      <c r="Z5" s="26">
        <f>'Aircraft sub Class totals'!AA2+'Aircraft sub Class totals'!AA3+'Aircraft sub Class totals'!AA4+'Aircraft sub Class totals'!AA8+'Aircraft sub Class totals'!AA9</f>
        <v>1811</v>
      </c>
      <c r="AA5" s="26">
        <f>'Aircraft sub Class totals'!AB2+'Aircraft sub Class totals'!AB3+'Aircraft sub Class totals'!AB4+'Aircraft sub Class totals'!AB8+'Aircraft sub Class totals'!AB9</f>
        <v>1814</v>
      </c>
      <c r="AB5" s="26">
        <f t="shared" si="0"/>
        <v>-110</v>
      </c>
      <c r="AC5" s="26">
        <f>AA5-L5</f>
        <v>-244</v>
      </c>
      <c r="AD5" s="26">
        <f>AA5-B5</f>
        <v>-438</v>
      </c>
      <c r="AE5" s="4"/>
    </row>
    <row r="6" spans="1:31" s="3" customFormat="1" ht="15" customHeight="1" x14ac:dyDescent="0.2">
      <c r="A6" s="16" t="s">
        <v>38</v>
      </c>
      <c r="B6" s="11">
        <f t="shared" ref="B6:Z6" si="1">B5+B4</f>
        <v>5730</v>
      </c>
      <c r="C6" s="11">
        <f t="shared" si="1"/>
        <v>5623</v>
      </c>
      <c r="D6" s="11">
        <f t="shared" si="1"/>
        <v>5703</v>
      </c>
      <c r="E6" s="11">
        <f t="shared" si="1"/>
        <v>5929</v>
      </c>
      <c r="F6" s="11">
        <f t="shared" si="1"/>
        <v>6224</v>
      </c>
      <c r="G6" s="11">
        <f t="shared" si="1"/>
        <v>6312</v>
      </c>
      <c r="H6" s="11">
        <f t="shared" si="1"/>
        <v>6473</v>
      </c>
      <c r="I6" s="11">
        <f t="shared" si="1"/>
        <v>6669</v>
      </c>
      <c r="J6" s="11">
        <f t="shared" si="1"/>
        <v>6773</v>
      </c>
      <c r="K6" s="11">
        <f t="shared" si="1"/>
        <v>6557</v>
      </c>
      <c r="L6" s="11">
        <f t="shared" si="1"/>
        <v>6129</v>
      </c>
      <c r="M6" s="11">
        <f t="shared" si="1"/>
        <v>6049</v>
      </c>
      <c r="N6" s="11">
        <f t="shared" si="1"/>
        <v>6036</v>
      </c>
      <c r="O6" s="11">
        <f t="shared" si="1"/>
        <v>6010</v>
      </c>
      <c r="P6" s="11">
        <f t="shared" si="1"/>
        <v>5964</v>
      </c>
      <c r="Q6" s="11">
        <f t="shared" si="1"/>
        <v>5987</v>
      </c>
      <c r="R6" s="11">
        <f t="shared" si="1"/>
        <v>5984</v>
      </c>
      <c r="S6" s="11">
        <f t="shared" si="1"/>
        <v>5971</v>
      </c>
      <c r="T6" s="11">
        <f t="shared" si="1"/>
        <v>5888</v>
      </c>
      <c r="U6" s="11">
        <f t="shared" si="1"/>
        <v>5789</v>
      </c>
      <c r="V6" s="11">
        <f t="shared" si="1"/>
        <v>5725</v>
      </c>
      <c r="W6" s="11">
        <f t="shared" si="1"/>
        <v>5671</v>
      </c>
      <c r="X6" s="11">
        <f t="shared" si="1"/>
        <v>5616</v>
      </c>
      <c r="Y6" s="11">
        <f t="shared" si="1"/>
        <v>5502</v>
      </c>
      <c r="Z6" s="11">
        <f t="shared" si="1"/>
        <v>5457</v>
      </c>
      <c r="AA6" s="11">
        <f t="shared" ref="AA6" si="2">AA5+AA4</f>
        <v>5427</v>
      </c>
      <c r="AB6" s="11">
        <f t="shared" si="0"/>
        <v>-244</v>
      </c>
      <c r="AC6" s="11">
        <f>AA6-L6</f>
        <v>-702</v>
      </c>
      <c r="AD6" s="11">
        <f>AA6-B6</f>
        <v>-303</v>
      </c>
      <c r="AE6" s="4"/>
    </row>
    <row r="7" spans="1:31" s="3" customFormat="1" ht="15" customHeight="1" x14ac:dyDescent="0.2">
      <c r="A7" s="31" t="s">
        <v>31</v>
      </c>
      <c r="B7" s="26">
        <f t="shared" ref="B7:Z7" si="3">SUM(B2:B5)</f>
        <v>16473</v>
      </c>
      <c r="C7" s="26">
        <f t="shared" si="3"/>
        <v>16474</v>
      </c>
      <c r="D7" s="26">
        <f t="shared" si="3"/>
        <v>16663</v>
      </c>
      <c r="E7" s="26">
        <f t="shared" si="3"/>
        <v>17013</v>
      </c>
      <c r="F7" s="26">
        <f t="shared" si="3"/>
        <v>17588</v>
      </c>
      <c r="G7" s="26">
        <f t="shared" si="3"/>
        <v>17894</v>
      </c>
      <c r="H7" s="26">
        <f t="shared" si="3"/>
        <v>18445</v>
      </c>
      <c r="I7" s="26">
        <f t="shared" si="3"/>
        <v>19890</v>
      </c>
      <c r="J7" s="26">
        <f t="shared" si="3"/>
        <v>21331</v>
      </c>
      <c r="K7" s="26">
        <f t="shared" si="3"/>
        <v>21063</v>
      </c>
      <c r="L7" s="26">
        <f t="shared" si="3"/>
        <v>20379</v>
      </c>
      <c r="M7" s="26">
        <f t="shared" si="3"/>
        <v>20040</v>
      </c>
      <c r="N7" s="26">
        <f t="shared" si="3"/>
        <v>19939</v>
      </c>
      <c r="O7" s="26">
        <f t="shared" si="3"/>
        <v>19851</v>
      </c>
      <c r="P7" s="26">
        <f t="shared" si="3"/>
        <v>19846</v>
      </c>
      <c r="Q7" s="26">
        <f t="shared" si="3"/>
        <v>19924</v>
      </c>
      <c r="R7" s="26">
        <f t="shared" si="3"/>
        <v>20027</v>
      </c>
      <c r="S7" s="26">
        <f t="shared" si="3"/>
        <v>20028</v>
      </c>
      <c r="T7" s="26">
        <f t="shared" si="3"/>
        <v>19810</v>
      </c>
      <c r="U7" s="26">
        <f t="shared" si="3"/>
        <v>19599</v>
      </c>
      <c r="V7" s="26">
        <f t="shared" si="3"/>
        <v>19496</v>
      </c>
      <c r="W7" s="26">
        <f t="shared" si="3"/>
        <v>19288</v>
      </c>
      <c r="X7" s="26">
        <f t="shared" si="3"/>
        <v>19144</v>
      </c>
      <c r="Y7" s="26">
        <f t="shared" si="3"/>
        <v>18861</v>
      </c>
      <c r="Z7" s="26">
        <f t="shared" si="3"/>
        <v>18707</v>
      </c>
      <c r="AA7" s="26">
        <f t="shared" ref="AA7" si="4">SUM(AA2:AA5)</f>
        <v>18608</v>
      </c>
      <c r="AB7" s="26">
        <f t="shared" si="0"/>
        <v>-680</v>
      </c>
      <c r="AC7" s="26">
        <f>AA7-L7</f>
        <v>-1771</v>
      </c>
      <c r="AD7" s="26">
        <f>AA7-B7</f>
        <v>2135</v>
      </c>
      <c r="AE7" s="4"/>
    </row>
    <row r="8" spans="1:31" s="3" customFormat="1" ht="15" customHeight="1" x14ac:dyDescent="0.2">
      <c r="A8" s="16" t="s">
        <v>40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f>AA8-B8</f>
        <v>0</v>
      </c>
      <c r="AE8" s="4"/>
    </row>
    <row r="9" spans="1:31" s="3" customFormat="1" ht="15" customHeight="1" x14ac:dyDescent="0.2">
      <c r="A9" s="31" t="s">
        <v>39</v>
      </c>
      <c r="B9" s="26">
        <f t="shared" ref="B9:Z9" si="5">B2+B4</f>
        <v>13164</v>
      </c>
      <c r="C9" s="26">
        <f t="shared" si="5"/>
        <v>13292</v>
      </c>
      <c r="D9" s="26">
        <f t="shared" si="5"/>
        <v>13444</v>
      </c>
      <c r="E9" s="26">
        <f t="shared" si="5"/>
        <v>13753</v>
      </c>
      <c r="F9" s="26">
        <f t="shared" si="5"/>
        <v>14196</v>
      </c>
      <c r="G9" s="26">
        <f t="shared" si="5"/>
        <v>14386</v>
      </c>
      <c r="H9" s="26">
        <f t="shared" si="5"/>
        <v>14840</v>
      </c>
      <c r="I9" s="26">
        <f t="shared" si="5"/>
        <v>16123</v>
      </c>
      <c r="J9" s="26">
        <f t="shared" si="5"/>
        <v>17510</v>
      </c>
      <c r="K9" s="26">
        <f t="shared" si="5"/>
        <v>17453</v>
      </c>
      <c r="L9" s="26">
        <f t="shared" si="5"/>
        <v>16957</v>
      </c>
      <c r="M9" s="26">
        <f t="shared" si="5"/>
        <v>16735</v>
      </c>
      <c r="N9" s="26">
        <f t="shared" si="5"/>
        <v>16688</v>
      </c>
      <c r="O9" s="26">
        <f t="shared" si="5"/>
        <v>16638</v>
      </c>
      <c r="P9" s="26">
        <f t="shared" si="5"/>
        <v>16649</v>
      </c>
      <c r="Q9" s="26">
        <f t="shared" si="5"/>
        <v>16694</v>
      </c>
      <c r="R9" s="26">
        <f t="shared" si="5"/>
        <v>16781</v>
      </c>
      <c r="S9" s="26">
        <f t="shared" si="5"/>
        <v>16767</v>
      </c>
      <c r="T9" s="26">
        <f t="shared" si="5"/>
        <v>16584</v>
      </c>
      <c r="U9" s="26">
        <f t="shared" si="5"/>
        <v>16395</v>
      </c>
      <c r="V9" s="26">
        <f t="shared" si="5"/>
        <v>16354</v>
      </c>
      <c r="W9" s="26">
        <f t="shared" si="5"/>
        <v>16195</v>
      </c>
      <c r="X9" s="26">
        <f t="shared" si="5"/>
        <v>16075</v>
      </c>
      <c r="Y9" s="26">
        <f t="shared" si="5"/>
        <v>15886</v>
      </c>
      <c r="Z9" s="26">
        <f t="shared" si="5"/>
        <v>15783</v>
      </c>
      <c r="AA9" s="26">
        <f t="shared" ref="AA9" si="6">AA2+AA4</f>
        <v>15688</v>
      </c>
      <c r="AB9" s="26">
        <f>AA9-W9</f>
        <v>-507</v>
      </c>
      <c r="AC9" s="26">
        <f>AA9-L9</f>
        <v>-1269</v>
      </c>
      <c r="AD9" s="26">
        <f>AA9-B9</f>
        <v>2524</v>
      </c>
      <c r="AE9" s="4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99D5-03F0-4153-81B6-A0580C2C532D}">
  <dimension ref="A1:AF13"/>
  <sheetViews>
    <sheetView workbookViewId="0">
      <selection activeCell="B35" sqref="B35"/>
    </sheetView>
  </sheetViews>
  <sheetFormatPr defaultRowHeight="12.75" x14ac:dyDescent="0.2"/>
  <cols>
    <col min="1" max="1" width="41.140625" bestFit="1" customWidth="1"/>
    <col min="2" max="2" width="16.140625" bestFit="1" customWidth="1"/>
    <col min="3" max="27" width="7.7109375" bestFit="1" customWidth="1"/>
    <col min="28" max="28" width="7.7109375" customWidth="1"/>
    <col min="29" max="29" width="25.5703125" customWidth="1"/>
    <col min="30" max="30" width="27.42578125" customWidth="1"/>
    <col min="31" max="31" width="31.42578125" customWidth="1"/>
  </cols>
  <sheetData>
    <row r="1" spans="1:32" s="3" customFormat="1" ht="15" customHeight="1" x14ac:dyDescent="0.25">
      <c r="A1" s="37" t="s">
        <v>13</v>
      </c>
      <c r="B1" s="29" t="s">
        <v>7</v>
      </c>
      <c r="C1" s="30">
        <v>2001</v>
      </c>
      <c r="D1" s="30">
        <v>2002</v>
      </c>
      <c r="E1" s="30">
        <v>2003</v>
      </c>
      <c r="F1" s="30">
        <v>2004</v>
      </c>
      <c r="G1" s="30">
        <v>2005</v>
      </c>
      <c r="H1" s="30">
        <v>2006</v>
      </c>
      <c r="I1" s="30">
        <v>2007</v>
      </c>
      <c r="J1" s="30">
        <v>2008</v>
      </c>
      <c r="K1" s="30">
        <v>2009</v>
      </c>
      <c r="L1" s="30">
        <v>2010</v>
      </c>
      <c r="M1" s="30">
        <v>2011</v>
      </c>
      <c r="N1" s="30">
        <v>2012</v>
      </c>
      <c r="O1" s="30">
        <v>2013</v>
      </c>
      <c r="P1" s="30">
        <v>2014</v>
      </c>
      <c r="Q1" s="30">
        <v>2015</v>
      </c>
      <c r="R1" s="30">
        <v>2016</v>
      </c>
      <c r="S1" s="30">
        <v>2017</v>
      </c>
      <c r="T1" s="30">
        <v>2018</v>
      </c>
      <c r="U1" s="30">
        <v>2019</v>
      </c>
      <c r="V1" s="30">
        <v>2020</v>
      </c>
      <c r="W1" s="30">
        <v>2021</v>
      </c>
      <c r="X1" s="30">
        <v>2022</v>
      </c>
      <c r="Y1" s="30">
        <v>2023</v>
      </c>
      <c r="Z1" s="30">
        <v>2024</v>
      </c>
      <c r="AA1" s="30">
        <v>2025</v>
      </c>
      <c r="AB1" s="45">
        <v>2026</v>
      </c>
      <c r="AC1" s="32" t="s">
        <v>12</v>
      </c>
      <c r="AD1" s="32" t="s">
        <v>10</v>
      </c>
      <c r="AE1" s="32" t="s">
        <v>11</v>
      </c>
      <c r="AF1" s="15"/>
    </row>
    <row r="2" spans="1:32" s="3" customFormat="1" ht="15" customHeight="1" x14ac:dyDescent="0.2">
      <c r="A2" s="33" t="s">
        <v>32</v>
      </c>
      <c r="B2" s="20" t="s">
        <v>8</v>
      </c>
      <c r="C2" s="21">
        <f>SUM('2026'!C4:C10)</f>
        <v>33</v>
      </c>
      <c r="D2" s="21">
        <f>SUM('2026'!D4:D10)</f>
        <v>28</v>
      </c>
      <c r="E2" s="21">
        <f>SUM('2026'!E4:E10)</f>
        <v>31</v>
      </c>
      <c r="F2" s="21">
        <f>SUM('2026'!F4:F10)</f>
        <v>30</v>
      </c>
      <c r="G2" s="21">
        <f>SUM('2026'!G4:G10)</f>
        <v>29</v>
      </c>
      <c r="H2" s="21">
        <f>SUM('2026'!H4:H10)</f>
        <v>27</v>
      </c>
      <c r="I2" s="21">
        <f>SUM('2026'!I4:I10)</f>
        <v>24</v>
      </c>
      <c r="J2" s="21">
        <f>SUM('2026'!J4:J10)</f>
        <v>24</v>
      </c>
      <c r="K2" s="21">
        <f>SUM('2026'!K4:K10)</f>
        <v>24</v>
      </c>
      <c r="L2" s="21">
        <f>SUM('2026'!L4:L10)</f>
        <v>22</v>
      </c>
      <c r="M2" s="21">
        <f>SUM('2026'!M4:M10)</f>
        <v>18</v>
      </c>
      <c r="N2" s="21">
        <f>SUM('2026'!N4:N10)</f>
        <v>19</v>
      </c>
      <c r="O2" s="21">
        <f>SUM('2026'!O4:O10)</f>
        <v>21</v>
      </c>
      <c r="P2" s="21">
        <f>SUM('2026'!P4:P10)</f>
        <v>20</v>
      </c>
      <c r="Q2" s="21">
        <f>SUM('2026'!Q4:Q10)</f>
        <v>21</v>
      </c>
      <c r="R2" s="21">
        <f>SUM('2026'!R4:R10)</f>
        <v>23</v>
      </c>
      <c r="S2" s="21">
        <f>SUM('2026'!S4:S10)</f>
        <v>20</v>
      </c>
      <c r="T2" s="21">
        <f>SUM('2026'!T4:T10)</f>
        <v>20</v>
      </c>
      <c r="U2" s="21">
        <f>SUM('2026'!U4:U10)</f>
        <v>17</v>
      </c>
      <c r="V2" s="21">
        <f>SUM('2026'!V4:V10)</f>
        <v>18</v>
      </c>
      <c r="W2" s="21">
        <f>SUM('2026'!W4:W10)</f>
        <v>17</v>
      </c>
      <c r="X2" s="21">
        <f>SUM('2026'!X4:X10)</f>
        <v>16</v>
      </c>
      <c r="Y2" s="21">
        <f>SUM('2026'!Y4:Y10)</f>
        <v>18</v>
      </c>
      <c r="Z2" s="21">
        <f>SUM('2026'!Z4:Z10)</f>
        <v>16</v>
      </c>
      <c r="AA2" s="21">
        <f>SUM('2026'!AA4:AA10)</f>
        <v>16</v>
      </c>
      <c r="AB2" s="21">
        <f>SUM('2026'!AB4:AB10)</f>
        <v>16</v>
      </c>
      <c r="AC2" s="21">
        <f>AB2-X2</f>
        <v>0</v>
      </c>
      <c r="AD2" s="21">
        <f>AA2-M2</f>
        <v>-2</v>
      </c>
      <c r="AE2" s="22">
        <f>AA2-C2</f>
        <v>-17</v>
      </c>
      <c r="AF2" s="15"/>
    </row>
    <row r="3" spans="1:32" s="3" customFormat="1" ht="15" customHeight="1" x14ac:dyDescent="0.2">
      <c r="A3" s="40" t="s">
        <v>33</v>
      </c>
      <c r="B3" s="41" t="s">
        <v>8</v>
      </c>
      <c r="C3" s="42">
        <f>SUM('2026'!C11:C19)</f>
        <v>1829</v>
      </c>
      <c r="D3" s="42">
        <f>SUM('2026'!D11:D19)</f>
        <v>1694</v>
      </c>
      <c r="E3" s="42">
        <f>SUM('2026'!E11:E19)</f>
        <v>1700</v>
      </c>
      <c r="F3" s="42">
        <f>SUM('2026'!F11:F19)</f>
        <v>1713</v>
      </c>
      <c r="G3" s="42">
        <f>SUM('2026'!G11:G19)</f>
        <v>1763</v>
      </c>
      <c r="H3" s="42">
        <f>SUM('2026'!H11:H19)</f>
        <v>1806</v>
      </c>
      <c r="I3" s="42">
        <f>SUM('2026'!I11:I19)</f>
        <v>1822</v>
      </c>
      <c r="J3" s="42">
        <f>SUM('2026'!J11:J19)</f>
        <v>1862</v>
      </c>
      <c r="K3" s="42">
        <f>SUM('2026'!K11:K19)</f>
        <v>1883</v>
      </c>
      <c r="L3" s="42">
        <f>SUM('2026'!L11:L19)</f>
        <v>1743</v>
      </c>
      <c r="M3" s="42">
        <f>SUM('2026'!M11:M19)</f>
        <v>1621</v>
      </c>
      <c r="N3" s="42">
        <f>SUM('2026'!N11:N19)</f>
        <v>1557</v>
      </c>
      <c r="O3" s="42">
        <f>SUM('2026'!O11:O19)</f>
        <v>1541</v>
      </c>
      <c r="P3" s="42">
        <f>SUM('2026'!P11:P19)</f>
        <v>1527</v>
      </c>
      <c r="Q3" s="42">
        <f>SUM('2026'!Q11:Q19)</f>
        <v>1509</v>
      </c>
      <c r="R3" s="42">
        <f>SUM('2026'!R11:R19)</f>
        <v>1500</v>
      </c>
      <c r="S3" s="42">
        <f>SUM('2026'!S11:S19)</f>
        <v>1493</v>
      </c>
      <c r="T3" s="42">
        <f>SUM('2026'!T11:T19)</f>
        <v>1510</v>
      </c>
      <c r="U3" s="42">
        <f>SUM('2026'!U11:U19)</f>
        <v>1494</v>
      </c>
      <c r="V3" s="42">
        <f>SUM('2026'!V11:V19)</f>
        <v>1474</v>
      </c>
      <c r="W3" s="42">
        <f>SUM('2026'!W11:W19)</f>
        <v>1450</v>
      </c>
      <c r="X3" s="42">
        <f>SUM('2026'!X11:X19)</f>
        <v>1442</v>
      </c>
      <c r="Y3" s="42">
        <f>SUM('2026'!Y11:Y19)</f>
        <v>1410</v>
      </c>
      <c r="Z3" s="42">
        <f>SUM('2026'!Z11:Z19)</f>
        <v>1356</v>
      </c>
      <c r="AA3" s="42">
        <f>SUM('2026'!AA11:AA19)</f>
        <v>1333</v>
      </c>
      <c r="AB3" s="42">
        <f>SUM('2026'!AB11:AB19)</f>
        <v>1338</v>
      </c>
      <c r="AC3" s="42">
        <f>AB3-X3</f>
        <v>-104</v>
      </c>
      <c r="AD3" s="42">
        <f>AB3-M3</f>
        <v>-283</v>
      </c>
      <c r="AE3" s="43">
        <f>AB3-C3</f>
        <v>-491</v>
      </c>
      <c r="AF3" s="4"/>
    </row>
    <row r="4" spans="1:32" s="3" customFormat="1" ht="15" customHeight="1" x14ac:dyDescent="0.2">
      <c r="A4" s="38" t="s">
        <v>20</v>
      </c>
      <c r="B4" s="20" t="s">
        <v>8</v>
      </c>
      <c r="C4" s="21">
        <f>SUM('2026'!C20)</f>
        <v>150</v>
      </c>
      <c r="D4" s="21">
        <f>SUM('2026'!D20)</f>
        <v>118</v>
      </c>
      <c r="E4" s="21">
        <f>SUM('2026'!E20)</f>
        <v>99</v>
      </c>
      <c r="F4" s="21">
        <f>SUM('2026'!F20)</f>
        <v>99</v>
      </c>
      <c r="G4" s="21">
        <f>SUM('2026'!G20)</f>
        <v>99</v>
      </c>
      <c r="H4" s="21">
        <f>SUM('2026'!H20)</f>
        <v>99</v>
      </c>
      <c r="I4" s="21">
        <f>SUM('2026'!I20)</f>
        <v>100</v>
      </c>
      <c r="J4" s="21">
        <f>SUM('2026'!J20)</f>
        <v>100</v>
      </c>
      <c r="K4" s="21">
        <f>SUM('2026'!K20)</f>
        <v>100</v>
      </c>
      <c r="L4" s="21">
        <f>SUM('2026'!L20)</f>
        <v>99</v>
      </c>
      <c r="M4" s="21">
        <f>SUM('2026'!M20)</f>
        <v>99</v>
      </c>
      <c r="N4" s="21">
        <f>SUM('2026'!N20)</f>
        <v>98</v>
      </c>
      <c r="O4" s="21">
        <f>SUM('2026'!O20)</f>
        <v>98</v>
      </c>
      <c r="P4" s="21">
        <f>SUM('2026'!P20)</f>
        <v>98</v>
      </c>
      <c r="Q4" s="21">
        <f>SUM('2026'!Q20)</f>
        <v>98</v>
      </c>
      <c r="R4" s="21">
        <f>SUM('2026'!R20)</f>
        <v>98</v>
      </c>
      <c r="S4" s="21">
        <f>SUM('2026'!S20)</f>
        <v>98</v>
      </c>
      <c r="T4" s="21">
        <f>SUM('2026'!T20)</f>
        <v>98</v>
      </c>
      <c r="U4" s="21">
        <f>SUM('2026'!U20)</f>
        <v>98</v>
      </c>
      <c r="V4" s="21">
        <f>SUM('2026'!V20)</f>
        <v>98</v>
      </c>
      <c r="W4" s="21">
        <f>SUM('2026'!W20)</f>
        <v>97</v>
      </c>
      <c r="X4" s="21">
        <f>SUM('2026'!X20)</f>
        <v>97</v>
      </c>
      <c r="Y4" s="21">
        <f>SUM('2026'!Y20)</f>
        <v>97</v>
      </c>
      <c r="Z4" s="21">
        <f>SUM('2026'!Z20)</f>
        <v>97</v>
      </c>
      <c r="AA4" s="21">
        <f>SUM('2026'!AA20)</f>
        <v>97</v>
      </c>
      <c r="AB4" s="21">
        <f>SUM('2026'!AB20)</f>
        <v>97</v>
      </c>
      <c r="AC4" s="21">
        <f>AB4-X4</f>
        <v>0</v>
      </c>
      <c r="AD4" s="21">
        <f>AB4-M4</f>
        <v>-2</v>
      </c>
      <c r="AE4" s="14">
        <f>AB4-C4</f>
        <v>-53</v>
      </c>
      <c r="AF4" s="4"/>
    </row>
    <row r="5" spans="1:32" s="3" customFormat="1" ht="15" customHeight="1" x14ac:dyDescent="0.2">
      <c r="A5" s="40" t="s">
        <v>34</v>
      </c>
      <c r="B5" s="41" t="s">
        <v>8</v>
      </c>
      <c r="C5" s="42">
        <f>SUM('2026'!C21:C32)</f>
        <v>9412</v>
      </c>
      <c r="D5" s="42">
        <f>SUM('2026'!D21:D32)</f>
        <v>9487</v>
      </c>
      <c r="E5" s="42">
        <f>SUM('2026'!E21:E32)</f>
        <v>9555</v>
      </c>
      <c r="F5" s="42">
        <f>SUM('2026'!F21:F32)</f>
        <v>9650</v>
      </c>
      <c r="G5" s="42">
        <f>SUM('2026'!G21:G32)</f>
        <v>9848</v>
      </c>
      <c r="H5" s="42">
        <f>SUM('2026'!H21:H32)</f>
        <v>9943</v>
      </c>
      <c r="I5" s="42">
        <f>SUM('2026'!I21:I32)</f>
        <v>10157</v>
      </c>
      <c r="J5" s="42">
        <f>SUM('2026'!J21:J32)</f>
        <v>10338</v>
      </c>
      <c r="K5" s="42">
        <f>SUM('2026'!K21:K32)</f>
        <v>10510</v>
      </c>
      <c r="L5" s="42">
        <f>SUM('2026'!L21:L32)</f>
        <v>10480</v>
      </c>
      <c r="M5" s="42">
        <f>SUM('2026'!M21:M32)</f>
        <v>10304</v>
      </c>
      <c r="N5" s="42">
        <f>SUM('2026'!N21:N32)</f>
        <v>10151</v>
      </c>
      <c r="O5" s="42">
        <f>SUM('2026'!O21:O32)</f>
        <v>10099</v>
      </c>
      <c r="P5" s="42">
        <f>SUM('2026'!P21:P32)</f>
        <v>10060</v>
      </c>
      <c r="Q5" s="42">
        <f>SUM('2026'!Q21:Q32)</f>
        <v>10070</v>
      </c>
      <c r="R5" s="42">
        <f>SUM('2026'!R21:R32)</f>
        <v>10098</v>
      </c>
      <c r="S5" s="42">
        <f>SUM('2026'!S21:S32)</f>
        <v>10160</v>
      </c>
      <c r="T5" s="42">
        <f>SUM('2026'!T21:T32)</f>
        <v>10195</v>
      </c>
      <c r="U5" s="42">
        <f>SUM('2026'!U21:U32)</f>
        <v>10081</v>
      </c>
      <c r="V5" s="42">
        <f>SUM('2026'!V21:V32)</f>
        <v>10010</v>
      </c>
      <c r="W5" s="42">
        <f>SUM('2026'!W21:W32)</f>
        <v>9952</v>
      </c>
      <c r="X5" s="42">
        <f>SUM('2026'!X21:X32)</f>
        <v>9850</v>
      </c>
      <c r="Y5" s="42">
        <f>SUM('2026'!Y21:Y32)</f>
        <v>9767</v>
      </c>
      <c r="Z5" s="42">
        <f>SUM('2026'!Z21:Z32)</f>
        <v>9663</v>
      </c>
      <c r="AA5" s="42">
        <f>SUM('2026'!AA21:AA32)</f>
        <v>9592</v>
      </c>
      <c r="AB5" s="42">
        <f>SUM('2026'!AB21:AB32)</f>
        <v>9546</v>
      </c>
      <c r="AC5" s="42">
        <f>AB5-X5</f>
        <v>-304</v>
      </c>
      <c r="AD5" s="42">
        <f>AB5-M5</f>
        <v>-758</v>
      </c>
      <c r="AE5" s="43">
        <f>AB5-C5</f>
        <v>134</v>
      </c>
      <c r="AF5" s="4"/>
    </row>
    <row r="6" spans="1:32" s="3" customFormat="1" ht="15" customHeight="1" x14ac:dyDescent="0.2">
      <c r="A6" s="33" t="s">
        <v>35</v>
      </c>
      <c r="B6" s="20" t="s">
        <v>8</v>
      </c>
      <c r="C6" s="21">
        <f>SUM('2026'!C33:C34)</f>
        <v>273</v>
      </c>
      <c r="D6" s="21">
        <f>SUM('2026'!D33:D34)</f>
        <v>273</v>
      </c>
      <c r="E6" s="21">
        <f>SUM('2026'!E33:E34)</f>
        <v>270</v>
      </c>
      <c r="F6" s="21">
        <f>SUM('2026'!F33:F34)</f>
        <v>274</v>
      </c>
      <c r="G6" s="21">
        <f>SUM('2026'!G33:G34)</f>
        <v>276</v>
      </c>
      <c r="H6" s="21">
        <f>SUM('2026'!H33:H34)</f>
        <v>280</v>
      </c>
      <c r="I6" s="21">
        <f>SUM('2026'!I33:I34)</f>
        <v>280</v>
      </c>
      <c r="J6" s="21">
        <f>SUM('2026'!J33:J34)</f>
        <v>286</v>
      </c>
      <c r="K6" s="21">
        <f>SUM('2026'!K33:K34)</f>
        <v>295</v>
      </c>
      <c r="L6" s="21">
        <f>SUM('2026'!L33:L34)</f>
        <v>292</v>
      </c>
      <c r="M6" s="21">
        <f>SUM('2026'!M33:M34)</f>
        <v>287</v>
      </c>
      <c r="N6" s="21">
        <f>SUM('2026'!N33:N34)</f>
        <v>285</v>
      </c>
      <c r="O6" s="21">
        <f>SUM('2026'!O33:O34)</f>
        <v>296</v>
      </c>
      <c r="P6" s="21">
        <f>SUM('2026'!P33:P34)</f>
        <v>302</v>
      </c>
      <c r="Q6" s="21">
        <f>SUM('2026'!Q33:Q34)</f>
        <v>314</v>
      </c>
      <c r="R6" s="21">
        <f>SUM('2026'!R33:R34)</f>
        <v>321</v>
      </c>
      <c r="S6" s="21">
        <f>SUM('2026'!S33:S34)</f>
        <v>328</v>
      </c>
      <c r="T6" s="21">
        <f>SUM('2026'!T33:T34)</f>
        <v>322</v>
      </c>
      <c r="U6" s="21">
        <f>SUM('2026'!U33:U34)</f>
        <v>320</v>
      </c>
      <c r="V6" s="21">
        <f>SUM('2026'!V33:V34)</f>
        <v>318</v>
      </c>
      <c r="W6" s="21">
        <f>SUM('2026'!W33:W34)</f>
        <v>380</v>
      </c>
      <c r="X6" s="21">
        <f>SUM('2026'!X33:X34)</f>
        <v>379</v>
      </c>
      <c r="Y6" s="21">
        <f>SUM('2026'!Y33:Y34)</f>
        <v>377</v>
      </c>
      <c r="Z6" s="21">
        <f>SUM('2026'!Z33:Z34)</f>
        <v>369</v>
      </c>
      <c r="AA6" s="21">
        <f>SUM('2026'!AA33:AA34)</f>
        <v>365</v>
      </c>
      <c r="AB6" s="21">
        <f>SUM('2026'!AB33:AB34)</f>
        <v>351</v>
      </c>
      <c r="AC6" s="21">
        <f t="shared" ref="AC6" si="0">Z6-X6</f>
        <v>-10</v>
      </c>
      <c r="AD6" s="21">
        <f>AB6-M6</f>
        <v>64</v>
      </c>
      <c r="AE6" s="14">
        <f>AB6-C6</f>
        <v>78</v>
      </c>
      <c r="AF6" s="4"/>
    </row>
    <row r="7" spans="1:32" s="3" customFormat="1" ht="15" customHeight="1" x14ac:dyDescent="0.2">
      <c r="A7" s="40" t="s">
        <v>26</v>
      </c>
      <c r="B7" s="41" t="s">
        <v>8</v>
      </c>
      <c r="C7" s="42">
        <f>SUM('2026'!C35:C36)</f>
        <v>1</v>
      </c>
      <c r="D7" s="42">
        <f>SUM('2026'!D35:D36)</f>
        <v>1</v>
      </c>
      <c r="E7" s="42">
        <f>SUM('2026'!E35:E36)</f>
        <v>1</v>
      </c>
      <c r="F7" s="42">
        <f>SUM('2026'!F35:F36)</f>
        <v>1</v>
      </c>
      <c r="G7" s="42">
        <f>SUM('2026'!G35:G36)</f>
        <v>2</v>
      </c>
      <c r="H7" s="42">
        <f>SUM('2026'!H35:H36)</f>
        <v>45</v>
      </c>
      <c r="I7" s="42">
        <f>SUM('2026'!I35:I36)</f>
        <v>149</v>
      </c>
      <c r="J7" s="42">
        <f>SUM('2026'!J35:J36)</f>
        <v>1107</v>
      </c>
      <c r="K7" s="42">
        <f>SUM('2026'!K35:K36)</f>
        <v>2258</v>
      </c>
      <c r="L7" s="42">
        <f>SUM('2026'!L35:L36)</f>
        <v>2306</v>
      </c>
      <c r="M7" s="42">
        <f>SUM('2026'!M35:M36)</f>
        <v>2295</v>
      </c>
      <c r="N7" s="42">
        <f>SUM('2026'!N35:N36)</f>
        <v>2256</v>
      </c>
      <c r="O7" s="42">
        <f>SUM('2026'!O35:O36)</f>
        <v>2248</v>
      </c>
      <c r="P7" s="42">
        <f>SUM('2026'!P35:P36)</f>
        <v>2247</v>
      </c>
      <c r="Q7" s="42">
        <f>SUM('2026'!Q35:Q36)</f>
        <v>2267</v>
      </c>
      <c r="R7" s="42">
        <f>SUM('2026'!R35:R36)</f>
        <v>2260</v>
      </c>
      <c r="S7" s="42">
        <f>SUM('2026'!S35:S36)</f>
        <v>2265</v>
      </c>
      <c r="T7" s="42">
        <f>SUM('2026'!T35:T36)</f>
        <v>2257</v>
      </c>
      <c r="U7" s="42">
        <f>SUM('2026'!U35:U36)</f>
        <v>2265</v>
      </c>
      <c r="V7" s="42">
        <f>SUM('2026'!V35:V36)</f>
        <v>2235</v>
      </c>
      <c r="W7" s="42">
        <f>SUM('2026'!W35:W36)</f>
        <v>2231</v>
      </c>
      <c r="X7" s="42">
        <f>SUM('2026'!X35:X36)</f>
        <v>2219</v>
      </c>
      <c r="Y7" s="42">
        <f>SUM('2026'!Y35:Y36)</f>
        <v>2210</v>
      </c>
      <c r="Z7" s="42">
        <f>SUM('2026'!Z35:Z36)</f>
        <v>2192</v>
      </c>
      <c r="AA7" s="42">
        <f>SUM('2026'!AA35:AA36)</f>
        <v>2180</v>
      </c>
      <c r="AB7" s="42">
        <f>SUM('2026'!AB35:AB36)</f>
        <v>2178</v>
      </c>
      <c r="AC7" s="42">
        <f t="shared" ref="AC7:AC13" si="1">AB7-X7</f>
        <v>-41</v>
      </c>
      <c r="AD7" s="42">
        <f>AB7-M7</f>
        <v>-117</v>
      </c>
      <c r="AE7" s="43">
        <f>AB7-C7</f>
        <v>2177</v>
      </c>
      <c r="AF7" s="4"/>
    </row>
    <row r="8" spans="1:32" s="3" customFormat="1" ht="15" customHeight="1" x14ac:dyDescent="0.2">
      <c r="A8" s="39" t="s">
        <v>27</v>
      </c>
      <c r="B8" s="20" t="s">
        <v>8</v>
      </c>
      <c r="C8" s="21">
        <f>SUM('2026'!C37:C38)</f>
        <v>233</v>
      </c>
      <c r="D8" s="21">
        <f>SUM('2026'!D37:D38)</f>
        <v>242</v>
      </c>
      <c r="E8" s="21">
        <f>SUM('2026'!E37:E38)</f>
        <v>244</v>
      </c>
      <c r="F8" s="21">
        <f>SUM('2026'!F37:F38)</f>
        <v>247</v>
      </c>
      <c r="G8" s="21">
        <f>SUM('2026'!G37:G38)</f>
        <v>251</v>
      </c>
      <c r="H8" s="21">
        <f>SUM('2026'!H37:H38)</f>
        <v>249</v>
      </c>
      <c r="I8" s="21">
        <f>SUM('2026'!I37:I38)</f>
        <v>260</v>
      </c>
      <c r="J8" s="21">
        <f>SUM('2026'!J37:J38)</f>
        <v>278</v>
      </c>
      <c r="K8" s="21">
        <f>SUM('2026'!K37:K38)</f>
        <v>306</v>
      </c>
      <c r="L8" s="21">
        <f>SUM('2026'!L37:L38)</f>
        <v>306</v>
      </c>
      <c r="M8" s="21">
        <f>SUM('2026'!M37:M38)</f>
        <v>312</v>
      </c>
      <c r="N8" s="21">
        <f>SUM('2026'!N37:N38)</f>
        <v>324</v>
      </c>
      <c r="O8" s="21">
        <f>SUM('2026'!O37:O38)</f>
        <v>322</v>
      </c>
      <c r="P8" s="21">
        <f>SUM('2026'!P37:P38)</f>
        <v>327</v>
      </c>
      <c r="Q8" s="21">
        <f>SUM('2026'!Q37:Q38)</f>
        <v>329</v>
      </c>
      <c r="R8" s="21">
        <f>SUM('2026'!R37:R38)</f>
        <v>342</v>
      </c>
      <c r="S8" s="21">
        <f>SUM('2026'!S37:S38)</f>
        <v>336</v>
      </c>
      <c r="T8" s="21">
        <f>SUM('2026'!T37:T38)</f>
        <v>341</v>
      </c>
      <c r="U8" s="21">
        <f>SUM('2026'!U37:U38)</f>
        <v>352</v>
      </c>
      <c r="V8" s="21">
        <f>SUM('2026'!V37:V38)</f>
        <v>358</v>
      </c>
      <c r="W8" s="21">
        <f>SUM('2026'!W37:W38)</f>
        <v>361</v>
      </c>
      <c r="X8" s="21">
        <f>SUM('2026'!X37:X38)</f>
        <v>360</v>
      </c>
      <c r="Y8" s="21">
        <f>SUM('2026'!Y37:Y38)</f>
        <v>361</v>
      </c>
      <c r="Z8" s="21">
        <f>SUM('2026'!Z37:Z38)</f>
        <v>362</v>
      </c>
      <c r="AA8" s="21">
        <f>SUM('2026'!AA37:AA38)</f>
        <v>356</v>
      </c>
      <c r="AB8" s="21">
        <f>SUM('2026'!AB37:AB38)</f>
        <v>354</v>
      </c>
      <c r="AC8" s="21">
        <f t="shared" si="1"/>
        <v>-6</v>
      </c>
      <c r="AD8" s="21">
        <f>AB8-M8</f>
        <v>42</v>
      </c>
      <c r="AE8" s="14">
        <f>AB8-C8</f>
        <v>121</v>
      </c>
      <c r="AF8" s="4"/>
    </row>
    <row r="9" spans="1:32" s="3" customFormat="1" ht="15" customHeight="1" x14ac:dyDescent="0.2">
      <c r="A9" s="44" t="s">
        <v>28</v>
      </c>
      <c r="B9" s="41" t="s">
        <v>8</v>
      </c>
      <c r="C9" s="42">
        <f>SUM('2026'!C39)</f>
        <v>7</v>
      </c>
      <c r="D9" s="42">
        <f>SUM('2026'!D39)</f>
        <v>10</v>
      </c>
      <c r="E9" s="42">
        <f>SUM('2026'!E39)</f>
        <v>11</v>
      </c>
      <c r="F9" s="42">
        <f>SUM('2026'!F39)</f>
        <v>12</v>
      </c>
      <c r="G9" s="42">
        <f>SUM('2026'!G39)</f>
        <v>12</v>
      </c>
      <c r="H9" s="42">
        <f>SUM('2026'!H39)</f>
        <v>13</v>
      </c>
      <c r="I9" s="42">
        <f>SUM('2026'!I39)</f>
        <v>13</v>
      </c>
      <c r="J9" s="42">
        <f>SUM('2026'!J39)</f>
        <v>13</v>
      </c>
      <c r="K9" s="42">
        <f>SUM('2026'!K39)</f>
        <v>13</v>
      </c>
      <c r="L9" s="42">
        <f>SUM('2026'!L39)</f>
        <v>12</v>
      </c>
      <c r="M9" s="42">
        <f>SUM('2026'!M39)</f>
        <v>8</v>
      </c>
      <c r="N9" s="42">
        <f>SUM('2026'!N39)</f>
        <v>8</v>
      </c>
      <c r="O9" s="42">
        <f>SUM('2026'!O39)</f>
        <v>9</v>
      </c>
      <c r="P9" s="42">
        <f>SUM('2026'!P39)</f>
        <v>9</v>
      </c>
      <c r="Q9" s="42">
        <f>SUM('2026'!Q39)</f>
        <v>9</v>
      </c>
      <c r="R9" s="42">
        <f>SUM('2026'!R39)</f>
        <v>9</v>
      </c>
      <c r="S9" s="42">
        <f>SUM('2026'!S39)</f>
        <v>9</v>
      </c>
      <c r="T9" s="42">
        <f>SUM('2026'!T39)</f>
        <v>9</v>
      </c>
      <c r="U9" s="42">
        <f>SUM('2026'!U39)</f>
        <v>9</v>
      </c>
      <c r="V9" s="42">
        <f>SUM('2026'!V39)</f>
        <v>9</v>
      </c>
      <c r="W9" s="42">
        <f>SUM('2026'!W39)</f>
        <v>9</v>
      </c>
      <c r="X9" s="42">
        <f>SUM('2026'!X39)</f>
        <v>9</v>
      </c>
      <c r="Y9" s="42">
        <f>SUM('2026'!Y39)</f>
        <v>9</v>
      </c>
      <c r="Z9" s="42">
        <f>SUM('2026'!Z39)</f>
        <v>9</v>
      </c>
      <c r="AA9" s="42">
        <f>SUM('2026'!AA39)</f>
        <v>9</v>
      </c>
      <c r="AB9" s="42">
        <f>SUM('2026'!AB39)</f>
        <v>9</v>
      </c>
      <c r="AC9" s="42">
        <f t="shared" si="1"/>
        <v>0</v>
      </c>
      <c r="AD9" s="42">
        <f>AB9-M9</f>
        <v>1</v>
      </c>
      <c r="AE9" s="43">
        <f>AB9-C9</f>
        <v>2</v>
      </c>
      <c r="AF9" s="4"/>
    </row>
    <row r="10" spans="1:32" s="3" customFormat="1" ht="15" customHeight="1" x14ac:dyDescent="0.2">
      <c r="A10" s="33" t="s">
        <v>29</v>
      </c>
      <c r="B10" s="20" t="s">
        <v>8</v>
      </c>
      <c r="C10" s="21">
        <f>SUM('2026'!C40:C43)</f>
        <v>1057</v>
      </c>
      <c r="D10" s="21">
        <f>SUM('2026'!D40:D43)</f>
        <v>1090</v>
      </c>
      <c r="E10" s="21">
        <f>SUM('2026'!E40:E43)</f>
        <v>1134</v>
      </c>
      <c r="F10" s="21">
        <f>SUM('2026'!F40:F43)</f>
        <v>1159</v>
      </c>
      <c r="G10" s="21">
        <f>SUM('2026'!G40:G43)</f>
        <v>1238</v>
      </c>
      <c r="H10" s="21">
        <f>SUM('2026'!H40:H43)</f>
        <v>1314</v>
      </c>
      <c r="I10" s="21">
        <f>SUM('2026'!I40:I43)</f>
        <v>1386</v>
      </c>
      <c r="J10" s="21">
        <f>SUM('2026'!J40:J43)</f>
        <v>1490</v>
      </c>
      <c r="K10" s="21">
        <f>SUM('2026'!K40:K43)</f>
        <v>1495</v>
      </c>
      <c r="L10" s="21">
        <f>SUM('2026'!L40:L43)</f>
        <v>1428</v>
      </c>
      <c r="M10" s="21">
        <f>SUM('2026'!M40:M43)</f>
        <v>1364</v>
      </c>
      <c r="N10" s="21">
        <f>SUM('2026'!N40:N43)</f>
        <v>1299</v>
      </c>
      <c r="O10" s="21">
        <f>SUM('2026'!O40:O43)</f>
        <v>1260</v>
      </c>
      <c r="P10" s="21">
        <f>SUM('2026'!P40:P43)</f>
        <v>1232</v>
      </c>
      <c r="Q10" s="21">
        <f>SUM('2026'!Q40:Q43)</f>
        <v>1231</v>
      </c>
      <c r="R10" s="21">
        <f>SUM('2026'!R40:R43)</f>
        <v>1258</v>
      </c>
      <c r="S10" s="21">
        <f>SUM('2026'!S40:S43)</f>
        <v>1290</v>
      </c>
      <c r="T10" s="21">
        <f>SUM('2026'!T40:T43)</f>
        <v>1283</v>
      </c>
      <c r="U10" s="21">
        <f>SUM('2026'!U40:U43)</f>
        <v>1256</v>
      </c>
      <c r="V10" s="21">
        <f>SUM('2026'!V40:V43)</f>
        <v>1247</v>
      </c>
      <c r="W10" s="21">
        <f>SUM('2026'!W40:W43)</f>
        <v>1208</v>
      </c>
      <c r="X10" s="21">
        <f>SUM('2026'!X40:X43)</f>
        <v>1169</v>
      </c>
      <c r="Y10" s="21">
        <f>SUM('2026'!Y40:Y43)</f>
        <v>1174</v>
      </c>
      <c r="Z10" s="21">
        <f>SUM('2026'!Z40:Z43)</f>
        <v>1135</v>
      </c>
      <c r="AA10" s="21">
        <f>SUM('2026'!AA40:AA43)</f>
        <v>1113</v>
      </c>
      <c r="AB10" s="21">
        <f>SUM('2026'!AB40:AB43)</f>
        <v>1106</v>
      </c>
      <c r="AC10" s="21">
        <f t="shared" si="1"/>
        <v>-63</v>
      </c>
      <c r="AD10" s="21">
        <f>AB10-M10</f>
        <v>-258</v>
      </c>
      <c r="AE10" s="21">
        <f>AB10-C10</f>
        <v>49</v>
      </c>
      <c r="AF10" s="4"/>
    </row>
    <row r="11" spans="1:32" s="3" customFormat="1" ht="15" customHeight="1" x14ac:dyDescent="0.2">
      <c r="A11" s="40" t="s">
        <v>30</v>
      </c>
      <c r="B11" s="41" t="s">
        <v>8</v>
      </c>
      <c r="C11" s="42">
        <f>SUM('2026'!C45)</f>
        <v>3478</v>
      </c>
      <c r="D11" s="42">
        <f>SUM('2026'!D45)</f>
        <v>3531</v>
      </c>
      <c r="E11" s="42">
        <f>SUM('2026'!E45)</f>
        <v>3618</v>
      </c>
      <c r="F11" s="42">
        <f>SUM('2026'!F45)</f>
        <v>3828</v>
      </c>
      <c r="G11" s="42">
        <f>SUM('2026'!G45)</f>
        <v>4070</v>
      </c>
      <c r="H11" s="42">
        <f>SUM('2026'!H45)</f>
        <v>4118</v>
      </c>
      <c r="I11" s="42">
        <f>SUM('2026'!I45)</f>
        <v>4254</v>
      </c>
      <c r="J11" s="42">
        <f>SUM('2026'!J45)</f>
        <v>4392</v>
      </c>
      <c r="K11" s="42">
        <f>SUM('2026'!K45)</f>
        <v>4447</v>
      </c>
      <c r="L11" s="42">
        <f>SUM('2026'!L45)</f>
        <v>4375</v>
      </c>
      <c r="M11" s="42">
        <f>SUM('2026'!M45)</f>
        <v>4071</v>
      </c>
      <c r="N11" s="42">
        <f>SUM('2026'!N45)</f>
        <v>4043</v>
      </c>
      <c r="O11" s="42">
        <f>SUM('2026'!O45)</f>
        <v>4045</v>
      </c>
      <c r="P11" s="42">
        <f>SUM('2026'!P45)</f>
        <v>4029</v>
      </c>
      <c r="Q11" s="42">
        <f>SUM('2026'!Q45)</f>
        <v>3998</v>
      </c>
      <c r="R11" s="42">
        <f>SUM('2026'!R45)</f>
        <v>4015</v>
      </c>
      <c r="S11" s="42">
        <f>SUM('2026'!S45)</f>
        <v>4028</v>
      </c>
      <c r="T11" s="42">
        <f>SUM('2026'!T45)</f>
        <v>3993</v>
      </c>
      <c r="U11" s="42">
        <f>SUM('2026'!U45)</f>
        <v>3918</v>
      </c>
      <c r="V11" s="42">
        <f>SUM('2026'!V45)</f>
        <v>3832</v>
      </c>
      <c r="W11" s="42">
        <f>SUM('2026'!W45)</f>
        <v>3791</v>
      </c>
      <c r="X11" s="42">
        <f>SUM('2026'!X45)</f>
        <v>3747</v>
      </c>
      <c r="Y11" s="42">
        <f>SUM('2026'!Y45)</f>
        <v>3721</v>
      </c>
      <c r="Z11" s="42">
        <f>SUM('2026'!Z45)</f>
        <v>3662</v>
      </c>
      <c r="AA11" s="42">
        <f>SUM('2026'!AA45)</f>
        <v>3646</v>
      </c>
      <c r="AB11" s="42">
        <f>SUM('2026'!AB45)</f>
        <v>3613</v>
      </c>
      <c r="AC11" s="42">
        <f t="shared" si="1"/>
        <v>-134</v>
      </c>
      <c r="AD11" s="42">
        <f>AB11-M11</f>
        <v>-458</v>
      </c>
      <c r="AE11" s="42">
        <f>AB11-C11</f>
        <v>135</v>
      </c>
      <c r="AF11" s="4"/>
    </row>
    <row r="12" spans="1:32" s="3" customFormat="1" ht="15" customHeight="1" x14ac:dyDescent="0.2">
      <c r="A12" s="33" t="s">
        <v>40</v>
      </c>
      <c r="B12" s="20" t="s">
        <v>40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f t="shared" si="1"/>
        <v>0</v>
      </c>
      <c r="AD12" s="21">
        <f>AB12-M12</f>
        <v>0</v>
      </c>
      <c r="AE12" s="21">
        <f>AB12-C12</f>
        <v>0</v>
      </c>
      <c r="AF12" s="4"/>
    </row>
    <row r="13" spans="1:32" s="3" customFormat="1" ht="15" customHeight="1" x14ac:dyDescent="0.25">
      <c r="A13" s="40" t="s">
        <v>31</v>
      </c>
      <c r="B13" s="41" t="s">
        <v>40</v>
      </c>
      <c r="C13" s="42">
        <f t="shared" ref="C13:AA13" si="2">SUM(C2:C11)</f>
        <v>16473</v>
      </c>
      <c r="D13" s="42">
        <f t="shared" si="2"/>
        <v>16474</v>
      </c>
      <c r="E13" s="42">
        <f t="shared" si="2"/>
        <v>16663</v>
      </c>
      <c r="F13" s="42">
        <f t="shared" si="2"/>
        <v>17013</v>
      </c>
      <c r="G13" s="42">
        <f t="shared" si="2"/>
        <v>17588</v>
      </c>
      <c r="H13" s="42">
        <f t="shared" si="2"/>
        <v>17894</v>
      </c>
      <c r="I13" s="42">
        <f t="shared" si="2"/>
        <v>18445</v>
      </c>
      <c r="J13" s="42">
        <f t="shared" si="2"/>
        <v>19890</v>
      </c>
      <c r="K13" s="42">
        <f t="shared" si="2"/>
        <v>21331</v>
      </c>
      <c r="L13" s="42">
        <f t="shared" si="2"/>
        <v>21063</v>
      </c>
      <c r="M13" s="42">
        <f t="shared" si="2"/>
        <v>20379</v>
      </c>
      <c r="N13" s="42">
        <f t="shared" si="2"/>
        <v>20040</v>
      </c>
      <c r="O13" s="42">
        <f t="shared" si="2"/>
        <v>19939</v>
      </c>
      <c r="P13" s="42">
        <f t="shared" si="2"/>
        <v>19851</v>
      </c>
      <c r="Q13" s="42">
        <f t="shared" si="2"/>
        <v>19846</v>
      </c>
      <c r="R13" s="42">
        <f t="shared" si="2"/>
        <v>19924</v>
      </c>
      <c r="S13" s="42">
        <f t="shared" si="2"/>
        <v>20027</v>
      </c>
      <c r="T13" s="42">
        <f t="shared" si="2"/>
        <v>20028</v>
      </c>
      <c r="U13" s="42">
        <f t="shared" si="2"/>
        <v>19810</v>
      </c>
      <c r="V13" s="42">
        <f t="shared" si="2"/>
        <v>19599</v>
      </c>
      <c r="W13" s="42">
        <f t="shared" si="2"/>
        <v>19496</v>
      </c>
      <c r="X13" s="42">
        <f t="shared" si="2"/>
        <v>19288</v>
      </c>
      <c r="Y13" s="42">
        <f t="shared" si="2"/>
        <v>19144</v>
      </c>
      <c r="Z13" s="42">
        <f t="shared" si="2"/>
        <v>18861</v>
      </c>
      <c r="AA13" s="42">
        <f t="shared" si="2"/>
        <v>18707</v>
      </c>
      <c r="AB13" s="42">
        <f t="shared" ref="AB13" si="3">SUM(AB2:AB11)</f>
        <v>18608</v>
      </c>
      <c r="AC13" s="42">
        <f t="shared" si="1"/>
        <v>-680</v>
      </c>
      <c r="AD13" s="42">
        <f>AB13-M13</f>
        <v>-1771</v>
      </c>
      <c r="AE13" s="42">
        <f>AB13-C13</f>
        <v>2135</v>
      </c>
      <c r="AF13" s="8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37BD5FE161945BB8C76A4E2ADED3C" ma:contentTypeVersion="6" ma:contentTypeDescription="Create a new document." ma:contentTypeScope="" ma:versionID="9825080685a646a6999e7b617a86b7a4">
  <xsd:schema xmlns:xsd="http://www.w3.org/2001/XMLSchema" xmlns:xs="http://www.w3.org/2001/XMLSchema" xmlns:p="http://schemas.microsoft.com/office/2006/metadata/properties" xmlns:ns2="5441f9af-d66b-45c3-9ebd-2c762688c8c2" xmlns:ns3="0b18f59f-91a2-4de5-b4dc-b55018815cd8" targetNamespace="http://schemas.microsoft.com/office/2006/metadata/properties" ma:root="true" ma:fieldsID="134c11a513b576ad991fcbf4d79e16fa" ns2:_="" ns3:_="">
    <xsd:import namespace="5441f9af-d66b-45c3-9ebd-2c762688c8c2"/>
    <xsd:import namespace="0b18f59f-91a2-4de5-b4dc-b55018815c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_x0020_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f59f-91a2-4de5-b4dc-b55018815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_x0020_URL" ma:index="13" nillable="true" ma:displayName="Website URL" ma:description="Where the documents are published" ma:internalName="Website_x0020_URL">
      <xsd:simpleType>
        <xsd:restriction base="dms:Text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_x0020_URL xmlns="0b18f59f-91a2-4de5-b4dc-b55018815cd8" xsi:nil="true"/>
    <_dlc_DocId xmlns="5441f9af-d66b-45c3-9ebd-2c762688c8c2">VQYK5EVNXYDV-1875813874-113</_dlc_DocId>
    <_dlc_DocIdUrl xmlns="5441f9af-d66b-45c3-9ebd-2c762688c8c2">
      <Url>https://caa.sharepoint.com/sites/data-analysis-documents-web/_layouts/15/DocIdRedir.aspx?ID=VQYK5EVNXYDV-1875813874-113</Url>
      <Description>VQYK5EVNXYDV-1875813874-113</Description>
    </_dlc_DocIdUrl>
  </documentManagement>
</p:properties>
</file>

<file path=customXml/itemProps1.xml><?xml version="1.0" encoding="utf-8"?>
<ds:datastoreItem xmlns:ds="http://schemas.openxmlformats.org/officeDocument/2006/customXml" ds:itemID="{EDF454A1-DD49-4602-AF97-22F40E38940A}"/>
</file>

<file path=customXml/itemProps2.xml><?xml version="1.0" encoding="utf-8"?>
<ds:datastoreItem xmlns:ds="http://schemas.openxmlformats.org/officeDocument/2006/customXml" ds:itemID="{366FDEEC-82EC-4191-AF5F-43F4C2396ED5}"/>
</file>

<file path=customXml/itemProps3.xml><?xml version="1.0" encoding="utf-8"?>
<ds:datastoreItem xmlns:ds="http://schemas.openxmlformats.org/officeDocument/2006/customXml" ds:itemID="{60E4D9E0-4A02-425A-95A6-CDDD7761CAF0}"/>
</file>

<file path=customXml/itemProps4.xml><?xml version="1.0" encoding="utf-8"?>
<ds:datastoreItem xmlns:ds="http://schemas.openxmlformats.org/officeDocument/2006/customXml" ds:itemID="{EFB88763-7969-4BC0-83ED-2B953FF348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Aircraft Class totals</vt:lpstr>
      <vt:lpstr>Aircraft sub Class totals</vt:lpstr>
    </vt:vector>
  </TitlesOfParts>
  <Company>Safety Regulation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Ferris</dc:creator>
  <cp:lastModifiedBy>Oliver Wadeson</cp:lastModifiedBy>
  <cp:lastPrinted>2022-02-02T16:47:15Z</cp:lastPrinted>
  <dcterms:created xsi:type="dcterms:W3CDTF">2005-06-01T08:13:45Z</dcterms:created>
  <dcterms:modified xsi:type="dcterms:W3CDTF">2026-02-02T11:10:43Z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2025-01-07T14:11:06Z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c8ffd951-290e-422d-b863-2eee8f08ee07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0x0101008BE37BD5FE161945BB8C76A4E2ADED3C</vt:lpwstr>
  </property>
  <property fmtid="{D5CDD505-2E9C-101B-9397-08002B2CF9AE}" pid="10" name="_dlc_DocIdItemGuid">
    <vt:lpwstr>87c064b2-c177-472a-90d9-b9285cd660ac</vt:lpwstr>
  </property>
</Properties>
</file>