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908C4927-6159-4770-A3CF-07129E756553}" xr6:coauthVersionLast="47" xr6:coauthVersionMax="47" xr10:uidLastSave="{00000000-0000-0000-0000-000000000000}"/>
  <bookViews>
    <workbookView xWindow="-110" yWindow="-110" windowWidth="19420" windowHeight="11620" activeTab="2" xr2:uid="{00000000-000D-0000-FFFF-FFFF00000000}"/>
  </bookViews>
  <sheets>
    <sheet name="Scheduled" sheetId="1" r:id="rId1"/>
    <sheet name="Charter" sheetId="2" r:id="rId2"/>
    <sheet name="AL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4" l="1"/>
  <c r="I57" i="4"/>
  <c r="I58" i="4"/>
  <c r="I59" i="4"/>
  <c r="I60" i="4"/>
  <c r="I61" i="4"/>
  <c r="I62" i="4"/>
  <c r="I63" i="4"/>
  <c r="I64" i="4"/>
  <c r="I66" i="4"/>
  <c r="I55" i="4"/>
  <c r="G56" i="4"/>
  <c r="G57" i="4"/>
  <c r="G58" i="4"/>
  <c r="G59" i="4"/>
  <c r="G60" i="4"/>
  <c r="G61" i="4"/>
  <c r="G62" i="4"/>
  <c r="G63" i="4"/>
  <c r="G64" i="4"/>
  <c r="G66" i="4"/>
  <c r="G55" i="4"/>
  <c r="E56" i="4"/>
  <c r="E57" i="4"/>
  <c r="E58" i="4"/>
  <c r="E59" i="4"/>
  <c r="E60" i="4"/>
  <c r="E61" i="4"/>
  <c r="E62" i="4"/>
  <c r="E63" i="4"/>
  <c r="E64" i="4"/>
  <c r="E66" i="4"/>
  <c r="E55" i="4"/>
  <c r="C66" i="4"/>
  <c r="C56" i="4"/>
  <c r="C57" i="4"/>
  <c r="C58" i="4"/>
  <c r="C59" i="4"/>
  <c r="C60" i="4"/>
  <c r="C61" i="4"/>
  <c r="C62" i="4"/>
  <c r="C63" i="4"/>
  <c r="C64" i="4"/>
  <c r="C55" i="4"/>
  <c r="H66" i="4"/>
  <c r="H64" i="4"/>
  <c r="H63" i="4"/>
  <c r="H62" i="4"/>
  <c r="H61" i="4"/>
  <c r="H60" i="4"/>
  <c r="H59" i="4"/>
  <c r="H58" i="4"/>
  <c r="H68" i="4"/>
  <c r="H57" i="4"/>
  <c r="H56" i="4"/>
  <c r="H55" i="4"/>
  <c r="F66" i="4"/>
  <c r="F64" i="4"/>
  <c r="F63" i="4"/>
  <c r="F62" i="4"/>
  <c r="F61" i="4"/>
  <c r="F60" i="4"/>
  <c r="F59" i="4"/>
  <c r="F58" i="4"/>
  <c r="F57" i="4"/>
  <c r="F68" i="4"/>
  <c r="F56" i="4"/>
  <c r="F55" i="4"/>
  <c r="D66" i="4"/>
  <c r="D64" i="4"/>
  <c r="D63" i="4"/>
  <c r="D62" i="4"/>
  <c r="D61" i="4"/>
  <c r="D60" i="4"/>
  <c r="D59" i="4"/>
  <c r="D58" i="4"/>
  <c r="D57" i="4"/>
  <c r="D56" i="4"/>
  <c r="D55" i="4"/>
  <c r="B66" i="4"/>
  <c r="B64" i="4"/>
  <c r="B63" i="4"/>
  <c r="B62" i="4"/>
  <c r="B61" i="4"/>
  <c r="B60" i="4"/>
  <c r="B59" i="4"/>
  <c r="B58" i="4"/>
  <c r="B57" i="4"/>
  <c r="B56" i="4"/>
  <c r="B55" i="4"/>
  <c r="B68" i="4"/>
  <c r="F42" i="4"/>
  <c r="F40" i="4"/>
  <c r="F39" i="4"/>
  <c r="F38" i="4"/>
  <c r="F37" i="4"/>
  <c r="F36" i="4"/>
  <c r="F35" i="4"/>
  <c r="F34" i="4"/>
  <c r="F33" i="4"/>
  <c r="G33" i="4"/>
  <c r="F32" i="4"/>
  <c r="F44" i="4"/>
  <c r="G34" i="4"/>
  <c r="F31" i="4"/>
  <c r="D42" i="4"/>
  <c r="D40" i="4"/>
  <c r="D39" i="4"/>
  <c r="D38" i="4"/>
  <c r="D37" i="4"/>
  <c r="D36" i="4"/>
  <c r="D35" i="4"/>
  <c r="D34" i="4"/>
  <c r="D33" i="4"/>
  <c r="D32" i="4"/>
  <c r="D44" i="4"/>
  <c r="D31" i="4"/>
  <c r="B42" i="4"/>
  <c r="B40" i="4"/>
  <c r="B39" i="4"/>
  <c r="B38" i="4"/>
  <c r="B37" i="4"/>
  <c r="B36" i="4"/>
  <c r="B35" i="4"/>
  <c r="B34" i="4"/>
  <c r="B33" i="4"/>
  <c r="B44" i="4"/>
  <c r="B32" i="4"/>
  <c r="B31" i="4"/>
  <c r="J18" i="4"/>
  <c r="J16" i="4"/>
  <c r="J15" i="4"/>
  <c r="J14" i="4"/>
  <c r="J13" i="4"/>
  <c r="J12" i="4"/>
  <c r="J11" i="4"/>
  <c r="J10" i="4"/>
  <c r="J9" i="4"/>
  <c r="J8" i="4"/>
  <c r="J7" i="4"/>
  <c r="H18" i="4"/>
  <c r="H16" i="4"/>
  <c r="H15" i="4"/>
  <c r="H14" i="4"/>
  <c r="H13" i="4"/>
  <c r="H12" i="4"/>
  <c r="H11" i="4"/>
  <c r="H10" i="4"/>
  <c r="H9" i="4"/>
  <c r="H8" i="4"/>
  <c r="H20" i="4"/>
  <c r="H7" i="4"/>
  <c r="F18" i="4"/>
  <c r="F16" i="4"/>
  <c r="F15" i="4"/>
  <c r="F14" i="4"/>
  <c r="F13" i="4"/>
  <c r="F12" i="4"/>
  <c r="F11" i="4"/>
  <c r="F10" i="4"/>
  <c r="F9" i="4"/>
  <c r="F8" i="4"/>
  <c r="F7" i="4"/>
  <c r="D18" i="4"/>
  <c r="D16" i="4"/>
  <c r="D15" i="4"/>
  <c r="D14" i="4"/>
  <c r="D13" i="4"/>
  <c r="D12" i="4"/>
  <c r="E12" i="4"/>
  <c r="D11" i="4"/>
  <c r="D10" i="4"/>
  <c r="D20" i="4"/>
  <c r="D9" i="4"/>
  <c r="D8" i="4"/>
  <c r="D7" i="4"/>
  <c r="B8" i="4"/>
  <c r="B9" i="4"/>
  <c r="B10" i="4"/>
  <c r="B20" i="4"/>
  <c r="B11" i="4"/>
  <c r="C11" i="4"/>
  <c r="B12" i="4"/>
  <c r="C12" i="4"/>
  <c r="B13" i="4"/>
  <c r="B14" i="4"/>
  <c r="B15" i="4"/>
  <c r="B16" i="4"/>
  <c r="B18" i="4"/>
  <c r="B7" i="4"/>
  <c r="H68" i="2"/>
  <c r="I66" i="2"/>
  <c r="F68" i="2"/>
  <c r="G63" i="2"/>
  <c r="D68" i="2"/>
  <c r="E63" i="2"/>
  <c r="B68" i="2"/>
  <c r="C66" i="2"/>
  <c r="F44" i="2"/>
  <c r="G39" i="2"/>
  <c r="D44" i="2"/>
  <c r="E40" i="2"/>
  <c r="B44" i="2"/>
  <c r="C38" i="2"/>
  <c r="E35" i="2"/>
  <c r="J20" i="2"/>
  <c r="K7" i="2"/>
  <c r="H20" i="2"/>
  <c r="I10" i="2"/>
  <c r="F20" i="2"/>
  <c r="G18" i="2"/>
  <c r="D20" i="2"/>
  <c r="E11" i="2"/>
  <c r="E18" i="2"/>
  <c r="B20" i="2"/>
  <c r="C14" i="2"/>
  <c r="C15" i="2"/>
  <c r="C16" i="2"/>
  <c r="E14" i="2"/>
  <c r="C9" i="2"/>
  <c r="C8" i="2"/>
  <c r="H68" i="1"/>
  <c r="I57" i="1"/>
  <c r="F68" i="1"/>
  <c r="G66" i="1"/>
  <c r="D68" i="1"/>
  <c r="E66" i="1"/>
  <c r="B68" i="1"/>
  <c r="C66" i="1"/>
  <c r="F44" i="1"/>
  <c r="G31" i="1"/>
  <c r="G35" i="1"/>
  <c r="B44" i="1"/>
  <c r="C33" i="1"/>
  <c r="D44" i="1"/>
  <c r="E35" i="1"/>
  <c r="F20" i="1"/>
  <c r="G16" i="1"/>
  <c r="B20" i="1"/>
  <c r="D20" i="1"/>
  <c r="E8" i="1"/>
  <c r="H20" i="1"/>
  <c r="I8" i="1"/>
  <c r="I16" i="1"/>
  <c r="J20" i="1"/>
  <c r="K8" i="1"/>
  <c r="I9" i="1"/>
  <c r="E33" i="2"/>
  <c r="G40" i="1"/>
  <c r="I11" i="1"/>
  <c r="I14" i="1"/>
  <c r="I13" i="1"/>
  <c r="I10" i="1"/>
  <c r="I7" i="1"/>
  <c r="I15" i="1"/>
  <c r="I12" i="1"/>
  <c r="I18" i="1"/>
  <c r="C42" i="1"/>
  <c r="G34" i="1"/>
  <c r="G42" i="1"/>
  <c r="G36" i="4"/>
  <c r="G60" i="2"/>
  <c r="G61" i="2"/>
  <c r="G56" i="2"/>
  <c r="G64" i="2"/>
  <c r="G57" i="2"/>
  <c r="G66" i="2"/>
  <c r="E31" i="2"/>
  <c r="E42" i="2"/>
  <c r="E39" i="2"/>
  <c r="C36" i="2"/>
  <c r="C37" i="2"/>
  <c r="C39" i="2"/>
  <c r="C33" i="2"/>
  <c r="C34" i="2"/>
  <c r="C42" i="2"/>
  <c r="C31" i="2"/>
  <c r="C32" i="2"/>
  <c r="C35" i="2"/>
  <c r="C40" i="2"/>
  <c r="I55" i="2"/>
  <c r="I58" i="2"/>
  <c r="I62" i="2"/>
  <c r="I59" i="2"/>
  <c r="I63" i="2"/>
  <c r="I56" i="2"/>
  <c r="I60" i="2"/>
  <c r="I64" i="2"/>
  <c r="I57" i="2"/>
  <c r="I61" i="2"/>
  <c r="G58" i="2"/>
  <c r="G62" i="2"/>
  <c r="G55" i="2"/>
  <c r="G59" i="2"/>
  <c r="E56" i="2"/>
  <c r="E60" i="2"/>
  <c r="E64" i="2"/>
  <c r="E57" i="2"/>
  <c r="E61" i="2"/>
  <c r="E66" i="2"/>
  <c r="E58" i="2"/>
  <c r="E62" i="2"/>
  <c r="E55" i="2"/>
  <c r="E59" i="2"/>
  <c r="C58" i="2"/>
  <c r="C62" i="2"/>
  <c r="C55" i="2"/>
  <c r="C59" i="2"/>
  <c r="C63" i="2"/>
  <c r="C56" i="2"/>
  <c r="C60" i="2"/>
  <c r="C64" i="2"/>
  <c r="C57" i="2"/>
  <c r="C61" i="2"/>
  <c r="G7" i="2"/>
  <c r="G12" i="2"/>
  <c r="G8" i="2"/>
  <c r="G15" i="2"/>
  <c r="G13" i="2"/>
  <c r="G11" i="2"/>
  <c r="G10" i="2"/>
  <c r="G9" i="2"/>
  <c r="G14" i="2"/>
  <c r="G16" i="2"/>
  <c r="E8" i="2"/>
  <c r="E16" i="2"/>
  <c r="E7" i="2"/>
  <c r="E13" i="2"/>
  <c r="I55" i="1"/>
  <c r="I56" i="1"/>
  <c r="I62" i="1"/>
  <c r="G60" i="1"/>
  <c r="G59" i="1"/>
  <c r="G55" i="1"/>
  <c r="G63" i="1"/>
  <c r="G56" i="1"/>
  <c r="G64" i="1"/>
  <c r="E59" i="1"/>
  <c r="E64" i="1"/>
  <c r="E55" i="1"/>
  <c r="E60" i="1"/>
  <c r="E56" i="1"/>
  <c r="E61" i="1"/>
  <c r="E57" i="1"/>
  <c r="E63" i="1"/>
  <c r="C58" i="1"/>
  <c r="C62" i="1"/>
  <c r="G57" i="1"/>
  <c r="G61" i="1"/>
  <c r="G58" i="1"/>
  <c r="G62" i="1"/>
  <c r="E58" i="1"/>
  <c r="E62" i="1"/>
  <c r="C55" i="1"/>
  <c r="C61" i="1"/>
  <c r="C57" i="1"/>
  <c r="C64" i="1"/>
  <c r="C60" i="1"/>
  <c r="C56" i="1"/>
  <c r="C63" i="1"/>
  <c r="C59" i="1"/>
  <c r="G36" i="1"/>
  <c r="G32" i="1"/>
  <c r="G33" i="1"/>
  <c r="G39" i="1"/>
  <c r="E37" i="1"/>
  <c r="E38" i="1"/>
  <c r="E39" i="1"/>
  <c r="E31" i="1"/>
  <c r="E33" i="1"/>
  <c r="C37" i="1"/>
  <c r="G12" i="1"/>
  <c r="G15" i="1"/>
  <c r="G33" i="2"/>
  <c r="G38" i="2"/>
  <c r="G40" i="2"/>
  <c r="G31" i="2"/>
  <c r="G36" i="2"/>
  <c r="G35" i="2"/>
  <c r="G42" i="2"/>
  <c r="G34" i="2"/>
  <c r="G32" i="2"/>
  <c r="G37" i="2"/>
  <c r="E37" i="2"/>
  <c r="E32" i="2"/>
  <c r="E34" i="2"/>
  <c r="E38" i="2"/>
  <c r="E36" i="2"/>
  <c r="K13" i="2"/>
  <c r="K14" i="2"/>
  <c r="I11" i="2"/>
  <c r="I12" i="2"/>
  <c r="I15" i="2"/>
  <c r="I14" i="2"/>
  <c r="I18" i="2"/>
  <c r="I7" i="2"/>
  <c r="I16" i="2"/>
  <c r="I13" i="2"/>
  <c r="I8" i="2"/>
  <c r="I9" i="2"/>
  <c r="E10" i="2"/>
  <c r="E15" i="2"/>
  <c r="E9" i="2"/>
  <c r="E12" i="2"/>
  <c r="G38" i="1"/>
  <c r="G37" i="1"/>
  <c r="E40" i="1"/>
  <c r="E34" i="1"/>
  <c r="E42" i="1"/>
  <c r="E36" i="1"/>
  <c r="E32" i="1"/>
  <c r="K12" i="1"/>
  <c r="E14" i="1"/>
  <c r="E15" i="1"/>
  <c r="K7" i="1"/>
  <c r="E9" i="1"/>
  <c r="E12" i="1"/>
  <c r="E11" i="1"/>
  <c r="E10" i="1"/>
  <c r="E13" i="1"/>
  <c r="E16" i="1"/>
  <c r="E7" i="1"/>
  <c r="E18" i="1"/>
  <c r="C10" i="1"/>
  <c r="C15" i="1"/>
  <c r="C13" i="1"/>
  <c r="C7" i="1"/>
  <c r="C11" i="1"/>
  <c r="C8" i="1"/>
  <c r="C18" i="1"/>
  <c r="C14" i="1"/>
  <c r="C9" i="1"/>
  <c r="C12" i="1"/>
  <c r="C16" i="1"/>
  <c r="G8" i="1"/>
  <c r="G14" i="1"/>
  <c r="G9" i="1"/>
  <c r="G11" i="1"/>
  <c r="G13" i="1"/>
  <c r="G10" i="1"/>
  <c r="G18" i="1"/>
  <c r="G7" i="1"/>
  <c r="E13" i="4"/>
  <c r="E8" i="4"/>
  <c r="E18" i="4"/>
  <c r="E15" i="4"/>
  <c r="E14" i="4"/>
  <c r="E11" i="4"/>
  <c r="E9" i="4"/>
  <c r="E7" i="4"/>
  <c r="E16" i="4"/>
  <c r="E33" i="4"/>
  <c r="C33" i="4"/>
  <c r="C37" i="4"/>
  <c r="C36" i="4"/>
  <c r="C32" i="4"/>
  <c r="C38" i="4"/>
  <c r="C34" i="4"/>
  <c r="C40" i="4"/>
  <c r="C31" i="4"/>
  <c r="C42" i="4"/>
  <c r="C35" i="4"/>
  <c r="C39" i="4"/>
  <c r="E34" i="4"/>
  <c r="C8" i="4"/>
  <c r="C16" i="4"/>
  <c r="C18" i="4"/>
  <c r="C15" i="4"/>
  <c r="C14" i="4"/>
  <c r="C13" i="4"/>
  <c r="C9" i="4"/>
  <c r="C10" i="4"/>
  <c r="C7" i="4"/>
  <c r="I18" i="4"/>
  <c r="I8" i="4"/>
  <c r="I7" i="4"/>
  <c r="I16" i="4"/>
  <c r="I12" i="4"/>
  <c r="I13" i="4"/>
  <c r="I9" i="4"/>
  <c r="I11" i="4"/>
  <c r="I14" i="4"/>
  <c r="I15" i="4"/>
  <c r="I10" i="4"/>
  <c r="E38" i="4"/>
  <c r="E31" i="4"/>
  <c r="E40" i="4"/>
  <c r="E42" i="4"/>
  <c r="E39" i="4"/>
  <c r="E36" i="4"/>
  <c r="E37" i="4"/>
  <c r="E35" i="4"/>
  <c r="E32" i="4"/>
  <c r="K9" i="1"/>
  <c r="I64" i="1"/>
  <c r="G38" i="4"/>
  <c r="I66" i="1"/>
  <c r="K15" i="2"/>
  <c r="K11" i="2"/>
  <c r="E10" i="4"/>
  <c r="F20" i="4"/>
  <c r="J20" i="4"/>
  <c r="K15" i="4"/>
  <c r="D68" i="4"/>
  <c r="K13" i="1"/>
  <c r="C32" i="1"/>
  <c r="K11" i="1"/>
  <c r="C31" i="1"/>
  <c r="I63" i="1"/>
  <c r="G32" i="4"/>
  <c r="K14" i="1"/>
  <c r="C39" i="1"/>
  <c r="C7" i="2"/>
  <c r="C18" i="2"/>
  <c r="I59" i="1"/>
  <c r="G35" i="4"/>
  <c r="C35" i="1"/>
  <c r="K16" i="1"/>
  <c r="K8" i="2"/>
  <c r="I60" i="1"/>
  <c r="G31" i="4"/>
  <c r="C40" i="1"/>
  <c r="C10" i="2"/>
  <c r="K18" i="1"/>
  <c r="K16" i="2"/>
  <c r="G39" i="4"/>
  <c r="C36" i="1"/>
  <c r="K15" i="1"/>
  <c r="C11" i="2"/>
  <c r="G37" i="4"/>
  <c r="C38" i="1"/>
  <c r="C12" i="2"/>
  <c r="I58" i="1"/>
  <c r="K18" i="2"/>
  <c r="G40" i="4"/>
  <c r="C34" i="1"/>
  <c r="K10" i="1"/>
  <c r="K12" i="2"/>
  <c r="I65" i="1"/>
  <c r="K9" i="2"/>
  <c r="G42" i="4"/>
  <c r="C13" i="2"/>
  <c r="I61" i="1"/>
  <c r="K10" i="2"/>
  <c r="G18" i="4"/>
  <c r="G8" i="4"/>
  <c r="G12" i="4"/>
  <c r="G15" i="4"/>
  <c r="G16" i="4"/>
  <c r="G7" i="4"/>
  <c r="G14" i="4"/>
  <c r="G10" i="4"/>
  <c r="G13" i="4"/>
  <c r="G11" i="4"/>
  <c r="K14" i="4"/>
  <c r="K9" i="4"/>
  <c r="K12" i="4"/>
  <c r="K16" i="4"/>
  <c r="K13" i="4"/>
  <c r="K7" i="4"/>
  <c r="K18" i="4"/>
  <c r="K10" i="4"/>
  <c r="K11" i="4"/>
  <c r="G9" i="4"/>
  <c r="K8" i="4"/>
</calcChain>
</file>

<file path=xl/sharedStrings.xml><?xml version="1.0" encoding="utf-8"?>
<sst xmlns="http://schemas.openxmlformats.org/spreadsheetml/2006/main" count="249" uniqueCount="38">
  <si>
    <t>Gatwick</t>
  </si>
  <si>
    <t>Heathrow</t>
  </si>
  <si>
    <t>Luton</t>
  </si>
  <si>
    <t>Stansted</t>
  </si>
  <si>
    <t>East Midlands</t>
  </si>
  <si>
    <t>North West</t>
  </si>
  <si>
    <t>Scotland</t>
  </si>
  <si>
    <t>South East</t>
  </si>
  <si>
    <t>South West</t>
  </si>
  <si>
    <t>Wales</t>
  </si>
  <si>
    <t>West Midlands</t>
  </si>
  <si>
    <t>Total</t>
  </si>
  <si>
    <t xml:space="preserve">000's </t>
  </si>
  <si>
    <t>%</t>
  </si>
  <si>
    <t>Region</t>
  </si>
  <si>
    <t>Manchester</t>
  </si>
  <si>
    <t>East of England</t>
  </si>
  <si>
    <t>North East</t>
  </si>
  <si>
    <t>Table 4.1a</t>
  </si>
  <si>
    <t>Table 4.1b</t>
  </si>
  <si>
    <t>Birmingham</t>
  </si>
  <si>
    <t>Table 4.2a</t>
  </si>
  <si>
    <t>Table 4.2b</t>
  </si>
  <si>
    <t>Table 4.3a</t>
  </si>
  <si>
    <t>Table 4.3b</t>
  </si>
  <si>
    <t>Yorkshire and the Humber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</si>
  <si>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</si>
  <si>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</si>
  <si>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Northern Ireland &amp; Eire</t>
  </si>
  <si>
    <t>Origin/destination of terminating scheduled passengers at the 2018 survey airports.</t>
  </si>
  <si>
    <t>Aberdeen</t>
  </si>
  <si>
    <t>Edinburgh</t>
  </si>
  <si>
    <t>Glasgow</t>
  </si>
  <si>
    <t>Inverness</t>
  </si>
  <si>
    <t>Origin/destination of terminating charter passengers at the 2018 survey airports.</t>
  </si>
  <si>
    <t>Origin/destination of terminating passengers at the 2018 survey airports.</t>
  </si>
  <si>
    <t>Table 4.3c</t>
  </si>
  <si>
    <t>Table 4.1c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</si>
</sst>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,000"/>
    <numFmt numFmtId="165" formatCode="#,##0\ \ \ "/>
    <numFmt numFmtId="166" formatCode="0.0\ \ \ \ 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8" xfId="0" applyBorder="1"/>
    <xf numFmtId="1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65" fontId="0" fillId="0" borderId="2" xfId="0" applyNumberFormat="1" applyBorder="1" applyAlignment="1"/>
    <xf numFmtId="166" fontId="0" fillId="0" borderId="8" xfId="0" applyNumberFormat="1" applyBorder="1" applyAlignment="1"/>
    <xf numFmtId="165" fontId="0" fillId="0" borderId="5" xfId="0" applyNumberFormat="1" applyBorder="1" applyAlignment="1"/>
    <xf numFmtId="165" fontId="0" fillId="0" borderId="10" xfId="0" applyNumberFormat="1" applyBorder="1" applyAlignment="1"/>
    <xf numFmtId="166" fontId="0" fillId="0" borderId="12" xfId="0" applyNumberFormat="1" applyBorder="1" applyAlignme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view="pageLayout" topLeftCell="A94" zoomScaleNormal="100" workbookViewId="0">
      <selection activeCell="J14" sqref="J14"/>
    </sheetView>
  </sheetViews>
  <sheetFormatPr defaultColWidth="9.33203125" defaultRowHeight="10" x14ac:dyDescent="0.2"/>
  <cols>
    <col min="1" max="1" width="22.33203125" style="6" customWidth="1"/>
    <col min="2" max="8" width="10.109375" style="5" customWidth="1"/>
    <col min="9" max="13" width="10.109375" style="6" customWidth="1"/>
    <col min="14" max="16384" width="9.33203125" style="6"/>
  </cols>
  <sheetData>
    <row r="1" spans="1:11" ht="10.5" x14ac:dyDescent="0.25">
      <c r="A1" s="4" t="s">
        <v>18</v>
      </c>
    </row>
    <row r="2" spans="1:11" s="7" customFormat="1" x14ac:dyDescent="0.2">
      <c r="A2" s="7" t="s">
        <v>29</v>
      </c>
      <c r="B2" s="8"/>
      <c r="C2" s="8"/>
      <c r="D2" s="8"/>
      <c r="E2" s="8"/>
      <c r="F2" s="8"/>
      <c r="G2" s="8"/>
      <c r="H2" s="8"/>
    </row>
    <row r="4" spans="1:11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3</v>
      </c>
      <c r="K4" s="12"/>
    </row>
    <row r="5" spans="1:11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</row>
    <row r="6" spans="1:11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</row>
    <row r="7" spans="1:11" x14ac:dyDescent="0.2">
      <c r="A7" s="2" t="s">
        <v>4</v>
      </c>
      <c r="B7" s="23">
        <v>659.38849114422703</v>
      </c>
      <c r="C7" s="24">
        <f t="shared" ref="C7:C16" si="0">B7/B$20*100</f>
        <v>1.6956413615819701</v>
      </c>
      <c r="D7" s="23">
        <v>1461.4712667336601</v>
      </c>
      <c r="E7" s="24">
        <f t="shared" ref="E7:E16" si="1">D7/D$20*100</f>
        <v>2.8336136688852407</v>
      </c>
      <c r="F7" s="25">
        <v>27.049488247050402</v>
      </c>
      <c r="G7" s="24">
        <f t="shared" ref="G7:G16" si="2">F7/F$20*100</f>
        <v>0.57239220795527368</v>
      </c>
      <c r="H7" s="23">
        <v>1096.8593067172301</v>
      </c>
      <c r="I7" s="24">
        <f t="shared" ref="I7:I16" si="3">H7/H$20*100</f>
        <v>6.8272825832800921</v>
      </c>
      <c r="J7" s="25">
        <v>1026.6524848049701</v>
      </c>
      <c r="K7" s="24">
        <f>J7/J$20*100</f>
        <v>3.943702140717404</v>
      </c>
    </row>
    <row r="8" spans="1:11" x14ac:dyDescent="0.2">
      <c r="A8" s="2" t="s">
        <v>16</v>
      </c>
      <c r="B8" s="23">
        <v>2635.98608512996</v>
      </c>
      <c r="C8" s="24">
        <f t="shared" si="0"/>
        <v>6.7785335876043433</v>
      </c>
      <c r="D8" s="23">
        <v>3901.7997937978098</v>
      </c>
      <c r="E8" s="24">
        <f t="shared" si="1"/>
        <v>7.5651115972121108</v>
      </c>
      <c r="F8" s="25">
        <v>353.56026144458099</v>
      </c>
      <c r="G8" s="24">
        <f t="shared" si="2"/>
        <v>7.4816623828576665</v>
      </c>
      <c r="H8" s="23">
        <v>5187.46410843797</v>
      </c>
      <c r="I8" s="24">
        <f t="shared" si="3"/>
        <v>32.288811465643555</v>
      </c>
      <c r="J8" s="25">
        <v>7888.2709257865899</v>
      </c>
      <c r="K8" s="24">
        <f t="shared" ref="K8:K16" si="4">J8/J$20*100</f>
        <v>30.301383766185602</v>
      </c>
    </row>
    <row r="9" spans="1:11" x14ac:dyDescent="0.2">
      <c r="A9" s="2" t="s">
        <v>17</v>
      </c>
      <c r="B9" s="23">
        <v>104.400326436516</v>
      </c>
      <c r="C9" s="24">
        <f t="shared" si="0"/>
        <v>0.26846921662406692</v>
      </c>
      <c r="D9" s="23">
        <v>83.021034981434994</v>
      </c>
      <c r="E9" s="24">
        <f t="shared" si="1"/>
        <v>0.16096761180544372</v>
      </c>
      <c r="F9" s="25">
        <v>0</v>
      </c>
      <c r="G9" s="24">
        <f t="shared" si="2"/>
        <v>0</v>
      </c>
      <c r="H9" s="23">
        <v>26.132057108398499</v>
      </c>
      <c r="I9" s="24">
        <f t="shared" si="3"/>
        <v>0.16265617410441871</v>
      </c>
      <c r="J9" s="25">
        <v>54.603545227620998</v>
      </c>
      <c r="K9" s="24">
        <f t="shared" si="4"/>
        <v>0.2097497657601598</v>
      </c>
    </row>
    <row r="10" spans="1:11" x14ac:dyDescent="0.2">
      <c r="A10" s="2" t="s">
        <v>5</v>
      </c>
      <c r="B10" s="23">
        <v>206.044662399115</v>
      </c>
      <c r="C10" s="24">
        <f t="shared" si="0"/>
        <v>0.52985130403301783</v>
      </c>
      <c r="D10" s="23">
        <v>340.43181138593297</v>
      </c>
      <c r="E10" s="24">
        <f t="shared" si="1"/>
        <v>0.66005555909594282</v>
      </c>
      <c r="F10" s="25">
        <v>0</v>
      </c>
      <c r="G10" s="24">
        <f>F10/F$20*100</f>
        <v>0</v>
      </c>
      <c r="H10" s="23">
        <v>75.861270202235801</v>
      </c>
      <c r="I10" s="24">
        <f t="shared" si="3"/>
        <v>0.47219030337384071</v>
      </c>
      <c r="J10" s="25">
        <v>108.25575781686899</v>
      </c>
      <c r="K10" s="24">
        <f t="shared" si="4"/>
        <v>0.41584515711611347</v>
      </c>
    </row>
    <row r="11" spans="1:11" x14ac:dyDescent="0.2">
      <c r="A11" s="2" t="s">
        <v>6</v>
      </c>
      <c r="B11" s="23">
        <v>218.1728131964</v>
      </c>
      <c r="C11" s="24">
        <f t="shared" si="0"/>
        <v>0.56103928260342573</v>
      </c>
      <c r="D11" s="23">
        <v>118.958898111111</v>
      </c>
      <c r="E11" s="24">
        <f t="shared" si="1"/>
        <v>0.23064672388430962</v>
      </c>
      <c r="F11" s="25">
        <v>0.43084070158809101</v>
      </c>
      <c r="G11" s="24">
        <f t="shared" si="2"/>
        <v>9.1169880260451169E-3</v>
      </c>
      <c r="H11" s="23">
        <v>24.6617054276701</v>
      </c>
      <c r="I11" s="24">
        <f t="shared" si="3"/>
        <v>0.15350412847773057</v>
      </c>
      <c r="J11" s="25">
        <v>37.370415059211801</v>
      </c>
      <c r="K11" s="24">
        <f t="shared" si="4"/>
        <v>0.14355177438304098</v>
      </c>
    </row>
    <row r="12" spans="1:11" x14ac:dyDescent="0.2">
      <c r="A12" s="2" t="s">
        <v>7</v>
      </c>
      <c r="B12" s="23">
        <v>31945.2789916281</v>
      </c>
      <c r="C12" s="24">
        <f t="shared" si="0"/>
        <v>82.148440703724916</v>
      </c>
      <c r="D12" s="23">
        <v>39554.617797319603</v>
      </c>
      <c r="E12" s="24">
        <f t="shared" si="1"/>
        <v>76.691556111477254</v>
      </c>
      <c r="F12" s="25">
        <v>4303.7978810159402</v>
      </c>
      <c r="G12" s="24">
        <f t="shared" si="2"/>
        <v>91.072346700554291</v>
      </c>
      <c r="H12" s="23">
        <v>8481.3233979672295</v>
      </c>
      <c r="I12" s="24">
        <f t="shared" si="3"/>
        <v>52.791083745652458</v>
      </c>
      <c r="J12" s="25">
        <v>15612.4168396929</v>
      </c>
      <c r="K12" s="24">
        <f t="shared" si="4"/>
        <v>59.972310615081916</v>
      </c>
    </row>
    <row r="13" spans="1:11" x14ac:dyDescent="0.2">
      <c r="A13" s="2" t="s">
        <v>8</v>
      </c>
      <c r="B13" s="23">
        <v>1929.2182633704001</v>
      </c>
      <c r="C13" s="24">
        <f t="shared" si="0"/>
        <v>4.9610545631659662</v>
      </c>
      <c r="D13" s="23">
        <v>3392.2819505614102</v>
      </c>
      <c r="E13" s="24">
        <f t="shared" si="1"/>
        <v>6.5772189454719356</v>
      </c>
      <c r="F13" s="25">
        <v>22.072518856979901</v>
      </c>
      <c r="G13" s="24">
        <f t="shared" si="2"/>
        <v>0.46707492904450137</v>
      </c>
      <c r="H13" s="23">
        <v>353.27277194415501</v>
      </c>
      <c r="I13" s="24">
        <f t="shared" si="3"/>
        <v>2.1989083087236772</v>
      </c>
      <c r="J13" s="25">
        <v>567.46663409526002</v>
      </c>
      <c r="K13" s="24">
        <f t="shared" si="4"/>
        <v>2.1798217145427814</v>
      </c>
    </row>
    <row r="14" spans="1:11" x14ac:dyDescent="0.2">
      <c r="A14" s="2" t="s">
        <v>9</v>
      </c>
      <c r="B14" s="23">
        <v>355.32616397663901</v>
      </c>
      <c r="C14" s="24">
        <f t="shared" si="0"/>
        <v>0.91373408632826947</v>
      </c>
      <c r="D14" s="23">
        <v>907.83214368366896</v>
      </c>
      <c r="E14" s="24">
        <f t="shared" si="1"/>
        <v>1.7601752630722363</v>
      </c>
      <c r="F14" s="25">
        <v>3.5164286486703298</v>
      </c>
      <c r="G14" s="24">
        <f t="shared" si="2"/>
        <v>7.4410884965599E-2</v>
      </c>
      <c r="H14" s="23">
        <v>99.848305570463296</v>
      </c>
      <c r="I14" s="24">
        <f t="shared" si="3"/>
        <v>0.62149502075291474</v>
      </c>
      <c r="J14" s="25">
        <v>115.35387257412199</v>
      </c>
      <c r="K14" s="24">
        <f t="shared" si="4"/>
        <v>0.44311129709779784</v>
      </c>
    </row>
    <row r="15" spans="1:11" x14ac:dyDescent="0.2">
      <c r="A15" s="2" t="s">
        <v>10</v>
      </c>
      <c r="B15" s="23">
        <v>594.93144870827803</v>
      </c>
      <c r="C15" s="24">
        <f t="shared" si="0"/>
        <v>1.5298877449090742</v>
      </c>
      <c r="D15" s="23">
        <v>1320.05050243752</v>
      </c>
      <c r="E15" s="24">
        <f t="shared" si="1"/>
        <v>2.559416139385148</v>
      </c>
      <c r="F15" s="25">
        <v>11.0663709361211</v>
      </c>
      <c r="G15" s="24">
        <f t="shared" si="2"/>
        <v>0.23417465189453807</v>
      </c>
      <c r="H15" s="23">
        <v>563.48751630796698</v>
      </c>
      <c r="I15" s="24">
        <f t="shared" si="3"/>
        <v>3.5073673372923455</v>
      </c>
      <c r="J15" s="25">
        <v>411.01258405963</v>
      </c>
      <c r="K15" s="24">
        <f t="shared" si="4"/>
        <v>1.5788314270000274</v>
      </c>
    </row>
    <row r="16" spans="1:11" x14ac:dyDescent="0.2">
      <c r="A16" s="2" t="s">
        <v>25</v>
      </c>
      <c r="B16" s="23">
        <v>238.514299048536</v>
      </c>
      <c r="C16" s="24">
        <f t="shared" si="0"/>
        <v>0.61334814942496074</v>
      </c>
      <c r="D16" s="23">
        <v>495.77057305097799</v>
      </c>
      <c r="E16" s="24">
        <f t="shared" si="1"/>
        <v>0.9612383797103663</v>
      </c>
      <c r="F16" s="25">
        <v>4.1974182243581399</v>
      </c>
      <c r="G16" s="24">
        <f t="shared" si="2"/>
        <v>8.8821254702075456E-2</v>
      </c>
      <c r="H16" s="23">
        <v>156.91506757517999</v>
      </c>
      <c r="I16" s="24">
        <f t="shared" si="3"/>
        <v>0.97670093269895242</v>
      </c>
      <c r="J16" s="25">
        <v>211.30550183439701</v>
      </c>
      <c r="K16" s="24">
        <f t="shared" si="4"/>
        <v>0.81169234211514241</v>
      </c>
    </row>
    <row r="17" spans="1:11" x14ac:dyDescent="0.2">
      <c r="A17" s="2"/>
      <c r="B17" s="25"/>
      <c r="C17" s="24"/>
      <c r="D17" s="25"/>
      <c r="E17" s="24"/>
      <c r="F17" s="25"/>
      <c r="G17" s="24"/>
      <c r="H17" s="25"/>
      <c r="I17" s="24"/>
      <c r="J17" s="25"/>
      <c r="K17" s="24"/>
    </row>
    <row r="18" spans="1:11" x14ac:dyDescent="0.2">
      <c r="A18" s="2" t="s">
        <v>28</v>
      </c>
      <c r="B18" s="25">
        <v>0</v>
      </c>
      <c r="C18" s="24">
        <f>B18/B$20*100</f>
        <v>0</v>
      </c>
      <c r="D18" s="25">
        <v>0</v>
      </c>
      <c r="E18" s="24">
        <f>D18/D$20*100</f>
        <v>0</v>
      </c>
      <c r="F18" s="25">
        <v>0</v>
      </c>
      <c r="G18" s="24">
        <f>F18/F$20*100</f>
        <v>0</v>
      </c>
      <c r="H18" s="25">
        <v>0</v>
      </c>
      <c r="I18" s="24">
        <f>H18/H$20*100</f>
        <v>0</v>
      </c>
      <c r="J18" s="25">
        <v>0</v>
      </c>
      <c r="K18" s="24">
        <f>J18/J$20*100</f>
        <v>0</v>
      </c>
    </row>
    <row r="19" spans="1:11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</row>
    <row r="20" spans="1:11" x14ac:dyDescent="0.2">
      <c r="A20" s="15" t="s">
        <v>11</v>
      </c>
      <c r="B20" s="26">
        <f>SUM(B7:B18)</f>
        <v>38887.261545038171</v>
      </c>
      <c r="C20" s="27">
        <v>100</v>
      </c>
      <c r="D20" s="26">
        <f>SUM(D7:D18)</f>
        <v>51576.235772063133</v>
      </c>
      <c r="E20" s="27">
        <v>100</v>
      </c>
      <c r="F20" s="26">
        <f>SUM(F7:F18)</f>
        <v>4725.69120807529</v>
      </c>
      <c r="G20" s="27">
        <v>100</v>
      </c>
      <c r="H20" s="26">
        <f>SUM(H7:H18)</f>
        <v>16065.825507258502</v>
      </c>
      <c r="I20" s="27">
        <v>100</v>
      </c>
      <c r="J20" s="26">
        <f>SUM(J7:J18)</f>
        <v>26032.708560951574</v>
      </c>
      <c r="K20" s="27">
        <v>100</v>
      </c>
    </row>
    <row r="21" spans="1:11" x14ac:dyDescent="0.2">
      <c r="B21" s="19"/>
      <c r="D21" s="19"/>
      <c r="F21" s="19"/>
      <c r="H21" s="19"/>
      <c r="I21" s="5"/>
      <c r="J21" s="5"/>
      <c r="K21" s="5"/>
    </row>
    <row r="22" spans="1:11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1" x14ac:dyDescent="0.2">
      <c r="A23" s="20"/>
      <c r="B23" s="17"/>
      <c r="D23" s="17"/>
      <c r="F23" s="17"/>
      <c r="H23" s="17"/>
      <c r="I23" s="5"/>
      <c r="J23" s="5"/>
      <c r="K23" s="5"/>
    </row>
    <row r="24" spans="1:11" x14ac:dyDescent="0.2">
      <c r="D24" s="17"/>
    </row>
    <row r="25" spans="1:11" ht="10.5" x14ac:dyDescent="0.25">
      <c r="A25" s="4" t="s">
        <v>19</v>
      </c>
    </row>
    <row r="26" spans="1:11" x14ac:dyDescent="0.2">
      <c r="A26" s="7" t="s">
        <v>29</v>
      </c>
    </row>
    <row r="28" spans="1:11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6"/>
    </row>
    <row r="29" spans="1:11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6"/>
    </row>
    <row r="30" spans="1:11" x14ac:dyDescent="0.2">
      <c r="A30" s="1"/>
      <c r="B30" s="10"/>
      <c r="C30" s="13"/>
      <c r="D30" s="10"/>
      <c r="E30" s="13"/>
      <c r="F30" s="10"/>
      <c r="G30" s="13"/>
      <c r="H30" s="6"/>
    </row>
    <row r="31" spans="1:11" x14ac:dyDescent="0.2">
      <c r="A31" s="2" t="s">
        <v>4</v>
      </c>
      <c r="B31" s="23">
        <v>1575.50348729231</v>
      </c>
      <c r="C31" s="24">
        <f t="shared" ref="C31:C40" si="5">B31/B$44*100</f>
        <v>14.476419244955432</v>
      </c>
      <c r="D31" s="23">
        <v>2914.1517905568999</v>
      </c>
      <c r="E31" s="24">
        <f t="shared" ref="E31:E40" si="6">D31/D$44*100</f>
        <v>67.487128717365877</v>
      </c>
      <c r="F31" s="25">
        <v>980.967936081679</v>
      </c>
      <c r="G31" s="24">
        <f t="shared" ref="G31:G40" si="7">F31/F$44*100</f>
        <v>4.049162251695301</v>
      </c>
      <c r="H31" s="6"/>
    </row>
    <row r="32" spans="1:11" x14ac:dyDescent="0.2">
      <c r="A32" s="2" t="s">
        <v>16</v>
      </c>
      <c r="B32" s="23">
        <v>57.598298116732302</v>
      </c>
      <c r="C32" s="24">
        <f t="shared" si="5"/>
        <v>0.52923850569620612</v>
      </c>
      <c r="D32" s="23">
        <v>53.865746889560299</v>
      </c>
      <c r="E32" s="24">
        <f t="shared" si="6"/>
        <v>1.2474451761821592</v>
      </c>
      <c r="F32" s="25">
        <v>33.732169360563098</v>
      </c>
      <c r="G32" s="24">
        <f t="shared" si="7"/>
        <v>0.1392369942163045</v>
      </c>
      <c r="H32" s="6"/>
    </row>
    <row r="33" spans="1:8" x14ac:dyDescent="0.2">
      <c r="A33" s="2" t="s">
        <v>17</v>
      </c>
      <c r="B33" s="23">
        <v>15.0573683512199</v>
      </c>
      <c r="C33" s="24">
        <f t="shared" si="5"/>
        <v>0.13835372548276717</v>
      </c>
      <c r="D33" s="23">
        <v>16.652413399034099</v>
      </c>
      <c r="E33" s="24">
        <f t="shared" si="6"/>
        <v>0.38564345555268337</v>
      </c>
      <c r="F33" s="25">
        <v>430.47352655243401</v>
      </c>
      <c r="G33" s="24">
        <f t="shared" si="7"/>
        <v>1.7768747478461286</v>
      </c>
      <c r="H33" s="6"/>
    </row>
    <row r="34" spans="1:8" x14ac:dyDescent="0.2">
      <c r="A34" s="2" t="s">
        <v>5</v>
      </c>
      <c r="B34" s="23">
        <v>83.653424931135007</v>
      </c>
      <c r="C34" s="24">
        <f t="shared" si="5"/>
        <v>0.76864447482802356</v>
      </c>
      <c r="D34" s="23">
        <v>36.248858980717898</v>
      </c>
      <c r="E34" s="24">
        <f t="shared" si="6"/>
        <v>0.83946602226298395</v>
      </c>
      <c r="F34" s="25">
        <v>15561.329305832</v>
      </c>
      <c r="G34" s="24">
        <f t="shared" si="7"/>
        <v>64.232830548019365</v>
      </c>
      <c r="H34" s="6"/>
    </row>
    <row r="35" spans="1:8" x14ac:dyDescent="0.2">
      <c r="A35" s="2" t="s">
        <v>6</v>
      </c>
      <c r="B35" s="23">
        <v>0.44170198672924699</v>
      </c>
      <c r="C35" s="24">
        <f t="shared" si="5"/>
        <v>4.0585521979463347E-3</v>
      </c>
      <c r="D35" s="23">
        <v>2.6407102756892198</v>
      </c>
      <c r="E35" s="24">
        <f t="shared" si="6"/>
        <v>6.1154657371726026E-2</v>
      </c>
      <c r="F35" s="25">
        <v>283.827077366092</v>
      </c>
      <c r="G35" s="24">
        <f t="shared" si="7"/>
        <v>1.1715590748769282</v>
      </c>
      <c r="H35" s="6"/>
    </row>
    <row r="36" spans="1:8" x14ac:dyDescent="0.2">
      <c r="A36" s="2" t="s">
        <v>7</v>
      </c>
      <c r="B36" s="23">
        <v>386.07355796054401</v>
      </c>
      <c r="C36" s="24">
        <f t="shared" si="5"/>
        <v>3.5474137185400538</v>
      </c>
      <c r="D36" s="23">
        <v>54.717479842427203</v>
      </c>
      <c r="E36" s="24">
        <f t="shared" si="6"/>
        <v>1.2671699590878451</v>
      </c>
      <c r="F36" s="25">
        <v>81.386627539625096</v>
      </c>
      <c r="G36" s="24">
        <f t="shared" si="7"/>
        <v>0.33594131663728077</v>
      </c>
      <c r="H36" s="6"/>
    </row>
    <row r="37" spans="1:8" x14ac:dyDescent="0.2">
      <c r="A37" s="2" t="s">
        <v>8</v>
      </c>
      <c r="B37" s="23">
        <v>402.91596715828598</v>
      </c>
      <c r="C37" s="24">
        <f t="shared" si="5"/>
        <v>3.7021691847184477</v>
      </c>
      <c r="D37" s="23">
        <v>28.7407106378257</v>
      </c>
      <c r="E37" s="24">
        <f t="shared" si="6"/>
        <v>0.66558922720797709</v>
      </c>
      <c r="F37" s="25">
        <v>54.507160598844003</v>
      </c>
      <c r="G37" s="24">
        <f t="shared" si="7"/>
        <v>0.2249903682127645</v>
      </c>
      <c r="H37" s="6"/>
    </row>
    <row r="38" spans="1:8" x14ac:dyDescent="0.2">
      <c r="A38" s="2" t="s">
        <v>9</v>
      </c>
      <c r="B38" s="23">
        <v>188.10989607811501</v>
      </c>
      <c r="C38" s="24">
        <f t="shared" si="5"/>
        <v>1.7284364913922601</v>
      </c>
      <c r="D38" s="23">
        <v>14.6643848309176</v>
      </c>
      <c r="E38" s="24">
        <f t="shared" si="6"/>
        <v>0.33960387027609101</v>
      </c>
      <c r="F38" s="25">
        <v>867.72566684191497</v>
      </c>
      <c r="G38" s="24">
        <f t="shared" si="7"/>
        <v>3.5817297240496786</v>
      </c>
      <c r="H38" s="6"/>
    </row>
    <row r="39" spans="1:8" x14ac:dyDescent="0.2">
      <c r="A39" s="2" t="s">
        <v>10</v>
      </c>
      <c r="B39" s="23">
        <v>8078.5330467844296</v>
      </c>
      <c r="C39" s="24">
        <f t="shared" si="5"/>
        <v>74.229116097018604</v>
      </c>
      <c r="D39" s="23">
        <v>693.94496252465603</v>
      </c>
      <c r="E39" s="24">
        <f t="shared" si="6"/>
        <v>16.07066356681419</v>
      </c>
      <c r="F39" s="25">
        <v>1250.61150229647</v>
      </c>
      <c r="G39" s="24">
        <f t="shared" si="7"/>
        <v>5.1621757453784678</v>
      </c>
      <c r="H39" s="6"/>
    </row>
    <row r="40" spans="1:8" x14ac:dyDescent="0.2">
      <c r="A40" s="2" t="s">
        <v>25</v>
      </c>
      <c r="B40" s="23">
        <v>95.353510089722903</v>
      </c>
      <c r="C40" s="24">
        <f t="shared" si="5"/>
        <v>0.87615000517025776</v>
      </c>
      <c r="D40" s="23">
        <v>502.45825098285502</v>
      </c>
      <c r="E40" s="24">
        <f t="shared" si="6"/>
        <v>11.636135347878467</v>
      </c>
      <c r="F40" s="25">
        <v>4681.8808222736698</v>
      </c>
      <c r="G40" s="24">
        <f t="shared" si="7"/>
        <v>19.325499229067784</v>
      </c>
      <c r="H40" s="6"/>
    </row>
    <row r="41" spans="1:8" x14ac:dyDescent="0.2">
      <c r="A41" s="2"/>
      <c r="B41" s="25"/>
      <c r="C41" s="24"/>
      <c r="D41" s="25"/>
      <c r="E41" s="24"/>
      <c r="F41" s="25"/>
      <c r="G41" s="24"/>
      <c r="H41" s="6"/>
    </row>
    <row r="42" spans="1:8" x14ac:dyDescent="0.2">
      <c r="A42" s="2" t="s">
        <v>28</v>
      </c>
      <c r="B42" s="25">
        <v>0</v>
      </c>
      <c r="C42" s="24">
        <f>B42/B$44*100</f>
        <v>0</v>
      </c>
      <c r="D42" s="25">
        <v>0</v>
      </c>
      <c r="E42" s="24">
        <f>D42/D$44*100</f>
        <v>0</v>
      </c>
      <c r="F42" s="25">
        <v>0</v>
      </c>
      <c r="G42" s="24">
        <f>F42/F$44*100</f>
        <v>0</v>
      </c>
      <c r="H42" s="6"/>
    </row>
    <row r="43" spans="1:8" x14ac:dyDescent="0.2">
      <c r="A43" s="2"/>
      <c r="B43" s="25"/>
      <c r="C43" s="24"/>
      <c r="D43" s="25"/>
      <c r="E43" s="24"/>
      <c r="F43" s="25"/>
      <c r="G43" s="24"/>
      <c r="H43" s="6"/>
    </row>
    <row r="44" spans="1:8" x14ac:dyDescent="0.2">
      <c r="A44" s="15" t="s">
        <v>11</v>
      </c>
      <c r="B44" s="26">
        <f>SUM(B31:B42)</f>
        <v>10883.240258749223</v>
      </c>
      <c r="C44" s="27">
        <v>100</v>
      </c>
      <c r="D44" s="26">
        <f>SUM(D31:D42)</f>
        <v>4318.085308920583</v>
      </c>
      <c r="E44" s="27">
        <v>100</v>
      </c>
      <c r="F44" s="26">
        <f>SUM(F31:F42)</f>
        <v>24226.441794743292</v>
      </c>
      <c r="G44" s="27">
        <v>100</v>
      </c>
      <c r="H44" s="6"/>
    </row>
    <row r="46" spans="1:8" ht="12" customHeight="1" x14ac:dyDescent="0.2">
      <c r="A46" s="28" t="s">
        <v>26</v>
      </c>
    </row>
    <row r="47" spans="1:8" x14ac:dyDescent="0.2">
      <c r="A47" s="20"/>
      <c r="B47" s="6"/>
      <c r="C47" s="6"/>
      <c r="D47" s="6"/>
      <c r="E47" s="6"/>
      <c r="F47" s="6"/>
      <c r="G47" s="6"/>
      <c r="H47" s="6"/>
    </row>
    <row r="49" spans="1:11" ht="10.5" x14ac:dyDescent="0.25">
      <c r="A49" s="4" t="s">
        <v>37</v>
      </c>
    </row>
    <row r="50" spans="1:11" x14ac:dyDescent="0.2">
      <c r="A50" s="7" t="s">
        <v>29</v>
      </c>
      <c r="B50" s="8"/>
      <c r="C50" s="8"/>
      <c r="D50" s="8"/>
      <c r="E50" s="8"/>
      <c r="F50" s="8"/>
      <c r="G50" s="8"/>
      <c r="H50" s="8"/>
      <c r="I50" s="7"/>
      <c r="J50" s="7"/>
      <c r="K50" s="7"/>
    </row>
    <row r="52" spans="1:11" x14ac:dyDescent="0.2">
      <c r="A52" s="1" t="s">
        <v>14</v>
      </c>
      <c r="B52" s="9" t="s">
        <v>30</v>
      </c>
      <c r="C52" s="12"/>
      <c r="D52" s="9" t="s">
        <v>31</v>
      </c>
      <c r="E52" s="12"/>
      <c r="F52" s="9" t="s">
        <v>32</v>
      </c>
      <c r="G52" s="12"/>
      <c r="H52" s="9" t="s">
        <v>33</v>
      </c>
      <c r="I52" s="12"/>
    </row>
    <row r="53" spans="1:11" x14ac:dyDescent="0.2">
      <c r="A53" s="3"/>
      <c r="B53" s="11" t="s">
        <v>12</v>
      </c>
      <c r="C53" s="14" t="s">
        <v>13</v>
      </c>
      <c r="D53" s="11" t="s">
        <v>12</v>
      </c>
      <c r="E53" s="14" t="s">
        <v>13</v>
      </c>
      <c r="F53" s="11" t="s">
        <v>12</v>
      </c>
      <c r="G53" s="14" t="s">
        <v>13</v>
      </c>
      <c r="H53" s="11" t="s">
        <v>12</v>
      </c>
      <c r="I53" s="14" t="s">
        <v>13</v>
      </c>
    </row>
    <row r="54" spans="1:11" x14ac:dyDescent="0.2">
      <c r="A54" s="1"/>
      <c r="B54" s="10"/>
      <c r="C54" s="13"/>
      <c r="D54" s="10"/>
      <c r="E54" s="13"/>
      <c r="F54" s="18"/>
      <c r="G54" s="16"/>
      <c r="H54" s="10"/>
      <c r="I54" s="16"/>
    </row>
    <row r="55" spans="1:11" x14ac:dyDescent="0.2">
      <c r="A55" s="2" t="s">
        <v>4</v>
      </c>
      <c r="B55" s="23">
        <v>0</v>
      </c>
      <c r="C55" s="24">
        <f>B55/B$68*100</f>
        <v>0</v>
      </c>
      <c r="D55" s="23">
        <v>0</v>
      </c>
      <c r="E55" s="24">
        <f>D55/D$68*100</f>
        <v>0</v>
      </c>
      <c r="F55" s="25">
        <v>0</v>
      </c>
      <c r="G55" s="24">
        <f>F55/F$68*100</f>
        <v>0</v>
      </c>
      <c r="H55" s="23">
        <v>0</v>
      </c>
      <c r="I55" s="24">
        <f>H55/H$68*100</f>
        <v>0</v>
      </c>
    </row>
    <row r="56" spans="1:11" x14ac:dyDescent="0.2">
      <c r="A56" s="2" t="s">
        <v>16</v>
      </c>
      <c r="B56" s="23">
        <v>0</v>
      </c>
      <c r="C56" s="24">
        <f t="shared" ref="C56:C66" si="8">B56/B$68*100</f>
        <v>0</v>
      </c>
      <c r="D56" s="23">
        <v>0</v>
      </c>
      <c r="E56" s="24">
        <f t="shared" ref="E56:E66" si="9">D56/D$68*100</f>
        <v>0</v>
      </c>
      <c r="F56" s="25">
        <v>0</v>
      </c>
      <c r="G56" s="24">
        <f t="shared" ref="G56:G66" si="10">F56/F$68*100</f>
        <v>0</v>
      </c>
      <c r="H56" s="23">
        <v>0</v>
      </c>
      <c r="I56" s="24">
        <f t="shared" ref="I56:I66" si="11">H56/H$68*100</f>
        <v>0</v>
      </c>
    </row>
    <row r="57" spans="1:11" x14ac:dyDescent="0.2">
      <c r="A57" s="2" t="s">
        <v>17</v>
      </c>
      <c r="B57" s="23">
        <v>11.0600931926308</v>
      </c>
      <c r="C57" s="24">
        <f t="shared" si="8"/>
        <v>0.49795322697388927</v>
      </c>
      <c r="D57" s="23">
        <v>104.306969370381</v>
      </c>
      <c r="E57" s="24">
        <f t="shared" si="9"/>
        <v>0.75305046749124815</v>
      </c>
      <c r="F57" s="25">
        <v>8.6076373080266997</v>
      </c>
      <c r="G57" s="24">
        <f t="shared" si="10"/>
        <v>9.4704386140458591E-2</v>
      </c>
      <c r="H57" s="23">
        <v>0.26296802860733698</v>
      </c>
      <c r="I57" s="24">
        <f t="shared" si="11"/>
        <v>3.0298750585196391E-2</v>
      </c>
    </row>
    <row r="58" spans="1:11" x14ac:dyDescent="0.2">
      <c r="A58" s="2" t="s">
        <v>5</v>
      </c>
      <c r="B58" s="23">
        <v>17.1806777594153</v>
      </c>
      <c r="C58" s="24">
        <f t="shared" si="8"/>
        <v>0.77351734591165855</v>
      </c>
      <c r="D58" s="23">
        <v>54.645524233203098</v>
      </c>
      <c r="E58" s="24">
        <f t="shared" si="9"/>
        <v>0.39451666382901457</v>
      </c>
      <c r="F58" s="25">
        <v>33.348917192713003</v>
      </c>
      <c r="G58" s="24">
        <f t="shared" si="10"/>
        <v>0.3669170317201606</v>
      </c>
      <c r="H58" s="23">
        <v>6.6595770727513506E-2</v>
      </c>
      <c r="I58" s="24">
        <f t="shared" si="11"/>
        <v>7.6730569034868506E-3</v>
      </c>
    </row>
    <row r="59" spans="1:11" x14ac:dyDescent="0.2">
      <c r="A59" s="2" t="s">
        <v>6</v>
      </c>
      <c r="B59" s="23">
        <v>2192.8700871588799</v>
      </c>
      <c r="C59" s="24">
        <f t="shared" si="8"/>
        <v>98.728529427114438</v>
      </c>
      <c r="D59" s="23">
        <v>13684.439995413801</v>
      </c>
      <c r="E59" s="24">
        <f t="shared" si="9"/>
        <v>98.795641346938851</v>
      </c>
      <c r="F59" s="25">
        <v>9041.0684490669391</v>
      </c>
      <c r="G59" s="24">
        <f t="shared" si="10"/>
        <v>99.473154697667297</v>
      </c>
      <c r="H59" s="23">
        <v>867.58750713038205</v>
      </c>
      <c r="I59" s="24">
        <f t="shared" si="11"/>
        <v>99.962028192511312</v>
      </c>
    </row>
    <row r="60" spans="1:11" x14ac:dyDescent="0.2">
      <c r="A60" s="2" t="s">
        <v>7</v>
      </c>
      <c r="B60" s="23">
        <v>0</v>
      </c>
      <c r="C60" s="24">
        <f t="shared" si="8"/>
        <v>0</v>
      </c>
      <c r="D60" s="23">
        <v>0</v>
      </c>
      <c r="E60" s="24">
        <f t="shared" si="9"/>
        <v>0</v>
      </c>
      <c r="F60" s="25">
        <v>0</v>
      </c>
      <c r="G60" s="24">
        <f t="shared" si="10"/>
        <v>0</v>
      </c>
      <c r="H60" s="23">
        <v>0</v>
      </c>
      <c r="I60" s="24">
        <f t="shared" si="11"/>
        <v>0</v>
      </c>
    </row>
    <row r="61" spans="1:11" x14ac:dyDescent="0.2">
      <c r="A61" s="2" t="s">
        <v>8</v>
      </c>
      <c r="B61" s="23">
        <v>0</v>
      </c>
      <c r="C61" s="24">
        <f t="shared" si="8"/>
        <v>0</v>
      </c>
      <c r="D61" s="23">
        <v>0</v>
      </c>
      <c r="E61" s="24">
        <f t="shared" si="9"/>
        <v>0</v>
      </c>
      <c r="F61" s="25">
        <v>0</v>
      </c>
      <c r="G61" s="24">
        <f t="shared" si="10"/>
        <v>0</v>
      </c>
      <c r="H61" s="23">
        <v>0</v>
      </c>
      <c r="I61" s="24">
        <f t="shared" si="11"/>
        <v>0</v>
      </c>
    </row>
    <row r="62" spans="1:11" x14ac:dyDescent="0.2">
      <c r="A62" s="2" t="s">
        <v>9</v>
      </c>
      <c r="B62" s="23">
        <v>0</v>
      </c>
      <c r="C62" s="24">
        <f t="shared" si="8"/>
        <v>0</v>
      </c>
      <c r="D62" s="23">
        <v>0</v>
      </c>
      <c r="E62" s="24">
        <f t="shared" si="9"/>
        <v>0</v>
      </c>
      <c r="F62" s="25">
        <v>0</v>
      </c>
      <c r="G62" s="24">
        <f t="shared" si="10"/>
        <v>0</v>
      </c>
      <c r="H62" s="23">
        <v>0</v>
      </c>
      <c r="I62" s="24">
        <f t="shared" si="11"/>
        <v>0</v>
      </c>
    </row>
    <row r="63" spans="1:11" x14ac:dyDescent="0.2">
      <c r="A63" s="2" t="s">
        <v>10</v>
      </c>
      <c r="B63" s="23">
        <v>0</v>
      </c>
      <c r="C63" s="24">
        <f t="shared" si="8"/>
        <v>0</v>
      </c>
      <c r="D63" s="23">
        <v>0</v>
      </c>
      <c r="E63" s="24">
        <f t="shared" si="9"/>
        <v>0</v>
      </c>
      <c r="F63" s="25">
        <v>1.0806249999999999</v>
      </c>
      <c r="G63" s="24">
        <f t="shared" si="10"/>
        <v>1.1889433024507217E-2</v>
      </c>
      <c r="H63" s="23">
        <v>0</v>
      </c>
      <c r="I63" s="24">
        <f t="shared" si="11"/>
        <v>0</v>
      </c>
    </row>
    <row r="64" spans="1:11" x14ac:dyDescent="0.2">
      <c r="A64" s="2" t="s">
        <v>25</v>
      </c>
      <c r="B64" s="23">
        <v>0</v>
      </c>
      <c r="C64" s="24">
        <f t="shared" si="8"/>
        <v>0</v>
      </c>
      <c r="D64" s="23">
        <v>7.8663406696497402</v>
      </c>
      <c r="E64" s="24">
        <f t="shared" si="9"/>
        <v>5.6791521740897806E-2</v>
      </c>
      <c r="F64" s="25">
        <v>4.8475433165516604</v>
      </c>
      <c r="G64" s="24">
        <f t="shared" si="10"/>
        <v>5.3334451447577619E-2</v>
      </c>
      <c r="H64" s="23">
        <v>0</v>
      </c>
      <c r="I64" s="24">
        <f t="shared" si="11"/>
        <v>0</v>
      </c>
    </row>
    <row r="65" spans="1:9" x14ac:dyDescent="0.2">
      <c r="A65" s="2"/>
      <c r="B65" s="25"/>
      <c r="C65" s="24"/>
      <c r="D65" s="25"/>
      <c r="E65" s="24"/>
      <c r="F65" s="25"/>
      <c r="G65" s="24"/>
      <c r="H65" s="25"/>
      <c r="I65" s="24">
        <f t="shared" si="11"/>
        <v>0</v>
      </c>
    </row>
    <row r="66" spans="1:9" x14ac:dyDescent="0.2">
      <c r="A66" s="2" t="s">
        <v>28</v>
      </c>
      <c r="B66" s="25">
        <v>0</v>
      </c>
      <c r="C66" s="24">
        <f t="shared" si="8"/>
        <v>0</v>
      </c>
      <c r="D66" s="25">
        <v>0</v>
      </c>
      <c r="E66" s="24">
        <f t="shared" si="9"/>
        <v>0</v>
      </c>
      <c r="F66" s="25">
        <v>0</v>
      </c>
      <c r="G66" s="24">
        <f t="shared" si="10"/>
        <v>0</v>
      </c>
      <c r="H66" s="25">
        <v>0</v>
      </c>
      <c r="I66" s="24">
        <f t="shared" si="11"/>
        <v>0</v>
      </c>
    </row>
    <row r="67" spans="1:9" x14ac:dyDescent="0.2">
      <c r="A67" s="2"/>
      <c r="B67" s="25"/>
      <c r="C67" s="24"/>
      <c r="D67" s="25"/>
      <c r="E67" s="24"/>
      <c r="F67" s="25"/>
      <c r="G67" s="24"/>
      <c r="H67" s="25"/>
      <c r="I67" s="24"/>
    </row>
    <row r="68" spans="1:9" x14ac:dyDescent="0.2">
      <c r="A68" s="15" t="s">
        <v>11</v>
      </c>
      <c r="B68" s="26">
        <f>SUM(B55:B66)</f>
        <v>2221.1108581109261</v>
      </c>
      <c r="C68" s="27">
        <v>100</v>
      </c>
      <c r="D68" s="26">
        <f>SUM(D55:D66)</f>
        <v>13851.258829687034</v>
      </c>
      <c r="E68" s="27">
        <v>100</v>
      </c>
      <c r="F68" s="26">
        <f>SUM(F55:F66)</f>
        <v>9088.95317188423</v>
      </c>
      <c r="G68" s="27">
        <v>100</v>
      </c>
      <c r="H68" s="26">
        <f>SUM(H55:H66)</f>
        <v>867.91707092971694</v>
      </c>
      <c r="I68" s="27">
        <v>100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view="pageLayout" topLeftCell="A55" zoomScaleNormal="100" workbookViewId="0">
      <selection activeCell="J14" sqref="J14"/>
    </sheetView>
  </sheetViews>
  <sheetFormatPr defaultColWidth="9.33203125" defaultRowHeight="10" x14ac:dyDescent="0.2"/>
  <cols>
    <col min="1" max="1" width="22.33203125" style="6" customWidth="1"/>
    <col min="2" max="8" width="10.109375" style="5" customWidth="1"/>
    <col min="9" max="13" width="10.109375" style="6" customWidth="1"/>
    <col min="14" max="16384" width="9.33203125" style="6"/>
  </cols>
  <sheetData>
    <row r="1" spans="1:11" ht="10.5" x14ac:dyDescent="0.25">
      <c r="A1" s="4" t="s">
        <v>21</v>
      </c>
    </row>
    <row r="2" spans="1:11" s="7" customFormat="1" x14ac:dyDescent="0.2">
      <c r="A2" s="7" t="s">
        <v>34</v>
      </c>
      <c r="B2" s="8"/>
      <c r="C2" s="8"/>
      <c r="D2" s="8"/>
      <c r="E2" s="8"/>
      <c r="F2" s="8"/>
      <c r="G2" s="8"/>
      <c r="H2" s="8"/>
    </row>
    <row r="4" spans="1:11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3</v>
      </c>
      <c r="K4" s="12"/>
    </row>
    <row r="5" spans="1:11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</row>
    <row r="6" spans="1:11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</row>
    <row r="7" spans="1:11" x14ac:dyDescent="0.2">
      <c r="A7" s="2" t="s">
        <v>4</v>
      </c>
      <c r="B7" s="23">
        <v>68.519540415865904</v>
      </c>
      <c r="C7" s="24">
        <f t="shared" ref="C7:C16" si="0">B7/B$20*100</f>
        <v>2.614528163222682</v>
      </c>
      <c r="D7" s="23">
        <v>4.3847301587301599</v>
      </c>
      <c r="E7" s="24">
        <f t="shared" ref="E7:E16" si="1">D7/D$20*100</f>
        <v>5.3886709999315761</v>
      </c>
      <c r="F7" s="25">
        <v>0</v>
      </c>
      <c r="G7" s="24">
        <f t="shared" ref="G7:G16" si="2">F7/F$20*100</f>
        <v>0</v>
      </c>
      <c r="H7" s="23">
        <v>39.452270404595403</v>
      </c>
      <c r="I7" s="24">
        <f t="shared" ref="I7:I16" si="3">H7/H$20*100</f>
        <v>11.474214673622802</v>
      </c>
      <c r="J7" s="25">
        <v>11.997974496336999</v>
      </c>
      <c r="K7" s="24">
        <f>J7/J$20*100</f>
        <v>3.8258438554106671</v>
      </c>
    </row>
    <row r="8" spans="1:11" x14ac:dyDescent="0.2">
      <c r="A8" s="2" t="s">
        <v>16</v>
      </c>
      <c r="B8" s="23">
        <v>389.92541192397402</v>
      </c>
      <c r="C8" s="24">
        <f t="shared" si="0"/>
        <v>14.878543621920937</v>
      </c>
      <c r="D8" s="23">
        <v>13.7660055555556</v>
      </c>
      <c r="E8" s="24">
        <f t="shared" si="1"/>
        <v>16.917911077018811</v>
      </c>
      <c r="F8" s="25">
        <v>0</v>
      </c>
      <c r="G8" s="24">
        <f t="shared" si="2"/>
        <v>0</v>
      </c>
      <c r="H8" s="23">
        <v>195.372246595072</v>
      </c>
      <c r="I8" s="24">
        <f t="shared" si="3"/>
        <v>56.821649950941968</v>
      </c>
      <c r="J8" s="25">
        <v>229.10174141782099</v>
      </c>
      <c r="K8" s="24">
        <f t="shared" ref="K8:K16" si="4">J8/J$20*100</f>
        <v>73.05462183928239</v>
      </c>
    </row>
    <row r="9" spans="1:11" x14ac:dyDescent="0.2">
      <c r="A9" s="2" t="s">
        <v>17</v>
      </c>
      <c r="B9" s="23">
        <v>10.441607779475399</v>
      </c>
      <c r="C9" s="24">
        <f t="shared" si="0"/>
        <v>0.39842470400519669</v>
      </c>
      <c r="D9" s="23">
        <v>0</v>
      </c>
      <c r="E9" s="24">
        <f t="shared" si="1"/>
        <v>0</v>
      </c>
      <c r="F9" s="25">
        <v>0</v>
      </c>
      <c r="G9" s="24">
        <f t="shared" si="2"/>
        <v>0</v>
      </c>
      <c r="H9" s="23">
        <v>0</v>
      </c>
      <c r="I9" s="24">
        <f t="shared" si="3"/>
        <v>0</v>
      </c>
      <c r="J9" s="25">
        <v>0</v>
      </c>
      <c r="K9" s="24">
        <f t="shared" si="4"/>
        <v>0</v>
      </c>
    </row>
    <row r="10" spans="1:11" x14ac:dyDescent="0.2">
      <c r="A10" s="2" t="s">
        <v>5</v>
      </c>
      <c r="B10" s="23">
        <v>15.018483573484399</v>
      </c>
      <c r="C10" s="24">
        <f t="shared" si="0"/>
        <v>0.57306642796278839</v>
      </c>
      <c r="D10" s="23">
        <v>0.63580000000000003</v>
      </c>
      <c r="E10" s="24">
        <f t="shared" si="1"/>
        <v>0.78137465653045268</v>
      </c>
      <c r="F10" s="25">
        <v>0</v>
      </c>
      <c r="G10" s="24">
        <f>F10/F$20*100</f>
        <v>0</v>
      </c>
      <c r="H10" s="23">
        <v>0</v>
      </c>
      <c r="I10" s="24">
        <f t="shared" si="3"/>
        <v>0</v>
      </c>
      <c r="J10" s="25">
        <v>0</v>
      </c>
      <c r="K10" s="24">
        <f t="shared" si="4"/>
        <v>0</v>
      </c>
    </row>
    <row r="11" spans="1:11" x14ac:dyDescent="0.2">
      <c r="A11" s="2" t="s">
        <v>6</v>
      </c>
      <c r="B11" s="23">
        <v>1.3644584126984101</v>
      </c>
      <c r="C11" s="24">
        <f t="shared" si="0"/>
        <v>5.2064198415435733E-2</v>
      </c>
      <c r="D11" s="23">
        <v>0</v>
      </c>
      <c r="E11" s="24">
        <f t="shared" si="1"/>
        <v>0</v>
      </c>
      <c r="F11" s="25">
        <v>0</v>
      </c>
      <c r="G11" s="24">
        <f t="shared" si="2"/>
        <v>0</v>
      </c>
      <c r="H11" s="23">
        <v>0</v>
      </c>
      <c r="I11" s="24">
        <f t="shared" si="3"/>
        <v>0</v>
      </c>
      <c r="J11" s="25">
        <v>0</v>
      </c>
      <c r="K11" s="24">
        <f t="shared" si="4"/>
        <v>0</v>
      </c>
    </row>
    <row r="12" spans="1:11" x14ac:dyDescent="0.2">
      <c r="A12" s="2" t="s">
        <v>7</v>
      </c>
      <c r="B12" s="23">
        <v>1824.00395903144</v>
      </c>
      <c r="C12" s="24">
        <f t="shared" si="0"/>
        <v>69.599266016283963</v>
      </c>
      <c r="D12" s="23">
        <v>55.756350793650803</v>
      </c>
      <c r="E12" s="24">
        <f t="shared" si="1"/>
        <v>68.522490485656391</v>
      </c>
      <c r="F12" s="25">
        <v>0.159</v>
      </c>
      <c r="G12" s="24">
        <f t="shared" si="2"/>
        <v>100</v>
      </c>
      <c r="H12" s="23">
        <v>98.385700308025406</v>
      </c>
      <c r="I12" s="24">
        <f t="shared" si="3"/>
        <v>28.614288469885025</v>
      </c>
      <c r="J12" s="25">
        <v>61.876201851409498</v>
      </c>
      <c r="K12" s="24">
        <f t="shared" si="4"/>
        <v>19.730720941408805</v>
      </c>
    </row>
    <row r="13" spans="1:11" x14ac:dyDescent="0.2">
      <c r="A13" s="2" t="s">
        <v>8</v>
      </c>
      <c r="B13" s="23">
        <v>201.58788768971601</v>
      </c>
      <c r="C13" s="24">
        <f t="shared" si="0"/>
        <v>7.6920715832368867</v>
      </c>
      <c r="D13" s="23">
        <v>4.1112888888888897</v>
      </c>
      <c r="E13" s="24">
        <f t="shared" si="1"/>
        <v>5.0526218047389468</v>
      </c>
      <c r="F13" s="25">
        <v>0</v>
      </c>
      <c r="G13" s="24">
        <f t="shared" si="2"/>
        <v>0</v>
      </c>
      <c r="H13" s="23">
        <v>5.23422884615385</v>
      </c>
      <c r="I13" s="24">
        <f t="shared" si="3"/>
        <v>1.5223120194533244</v>
      </c>
      <c r="J13" s="25">
        <v>1.97222619047619</v>
      </c>
      <c r="K13" s="24">
        <f t="shared" si="4"/>
        <v>0.62889193960338485</v>
      </c>
    </row>
    <row r="14" spans="1:11" x14ac:dyDescent="0.2">
      <c r="A14" s="2" t="s">
        <v>9</v>
      </c>
      <c r="B14" s="23">
        <v>43.770176362700902</v>
      </c>
      <c r="C14" s="24">
        <f t="shared" si="0"/>
        <v>1.6701565438843295</v>
      </c>
      <c r="D14" s="23">
        <v>2.1538412698412701</v>
      </c>
      <c r="E14" s="24">
        <f t="shared" si="1"/>
        <v>2.6469911645853044</v>
      </c>
      <c r="F14" s="25">
        <v>0</v>
      </c>
      <c r="G14" s="24">
        <f t="shared" si="2"/>
        <v>0</v>
      </c>
      <c r="H14" s="23">
        <v>0</v>
      </c>
      <c r="I14" s="24">
        <f t="shared" si="3"/>
        <v>0</v>
      </c>
      <c r="J14" s="25">
        <v>1.7556</v>
      </c>
      <c r="K14" s="24">
        <f t="shared" si="4"/>
        <v>0.55981544840002551</v>
      </c>
    </row>
    <row r="15" spans="1:11" x14ac:dyDescent="0.2">
      <c r="A15" s="2" t="s">
        <v>10</v>
      </c>
      <c r="B15" s="23">
        <v>29.9158922118201</v>
      </c>
      <c r="C15" s="24">
        <f t="shared" si="0"/>
        <v>1.1415129500434682</v>
      </c>
      <c r="D15" s="23">
        <v>0.56140000000000001</v>
      </c>
      <c r="E15" s="24">
        <f t="shared" si="1"/>
        <v>0.68993981153852801</v>
      </c>
      <c r="F15" s="25">
        <v>0</v>
      </c>
      <c r="G15" s="24">
        <f t="shared" si="2"/>
        <v>0</v>
      </c>
      <c r="H15" s="23">
        <v>3.4534371794871799</v>
      </c>
      <c r="I15" s="24">
        <f t="shared" si="3"/>
        <v>1.004390346941624</v>
      </c>
      <c r="J15" s="25">
        <v>5.5579780219780197</v>
      </c>
      <c r="K15" s="24">
        <f t="shared" si="4"/>
        <v>1.7722954879079018</v>
      </c>
    </row>
    <row r="16" spans="1:11" x14ac:dyDescent="0.2">
      <c r="A16" s="2" t="s">
        <v>25</v>
      </c>
      <c r="B16" s="23">
        <v>36.175563505954798</v>
      </c>
      <c r="C16" s="24">
        <f t="shared" si="0"/>
        <v>1.3803657910243183</v>
      </c>
      <c r="D16" s="23">
        <v>0</v>
      </c>
      <c r="E16" s="24">
        <f t="shared" si="1"/>
        <v>0</v>
      </c>
      <c r="F16" s="25">
        <v>0</v>
      </c>
      <c r="G16" s="24">
        <f t="shared" si="2"/>
        <v>0</v>
      </c>
      <c r="H16" s="23">
        <v>1.93628333333333</v>
      </c>
      <c r="I16" s="24">
        <f t="shared" si="3"/>
        <v>0.56314453915525964</v>
      </c>
      <c r="J16" s="25">
        <v>1.3416280219780199</v>
      </c>
      <c r="K16" s="24">
        <f t="shared" si="4"/>
        <v>0.42781048798682186</v>
      </c>
    </row>
    <row r="17" spans="1:11" x14ac:dyDescent="0.2">
      <c r="A17" s="2"/>
      <c r="B17" s="25"/>
      <c r="C17" s="24"/>
      <c r="D17" s="25"/>
      <c r="E17" s="24"/>
      <c r="F17" s="25"/>
      <c r="G17" s="24"/>
      <c r="H17" s="25"/>
      <c r="I17" s="24"/>
      <c r="J17" s="25"/>
      <c r="K17" s="24"/>
    </row>
    <row r="18" spans="1:11" x14ac:dyDescent="0.2">
      <c r="A18" s="2" t="s">
        <v>28</v>
      </c>
      <c r="B18" s="25">
        <v>0</v>
      </c>
      <c r="C18" s="24">
        <f>B18/B$20*100</f>
        <v>0</v>
      </c>
      <c r="D18" s="25">
        <v>0</v>
      </c>
      <c r="E18" s="24">
        <f>D18/D$20*100</f>
        <v>0</v>
      </c>
      <c r="F18" s="25">
        <v>0</v>
      </c>
      <c r="G18" s="24">
        <f>F18/F$20*100</f>
        <v>0</v>
      </c>
      <c r="H18" s="25">
        <v>0</v>
      </c>
      <c r="I18" s="24">
        <f>H18/H$20*100</f>
        <v>0</v>
      </c>
      <c r="J18" s="25">
        <v>0</v>
      </c>
      <c r="K18" s="24">
        <f>J18/J$20*100</f>
        <v>0</v>
      </c>
    </row>
    <row r="19" spans="1:11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</row>
    <row r="20" spans="1:11" x14ac:dyDescent="0.2">
      <c r="A20" s="15" t="s">
        <v>11</v>
      </c>
      <c r="B20" s="26">
        <f>SUM(B7:B18)</f>
        <v>2620.72298090713</v>
      </c>
      <c r="C20" s="27">
        <v>100</v>
      </c>
      <c r="D20" s="26">
        <f>SUM(D7:D18)</f>
        <v>81.369416666666723</v>
      </c>
      <c r="E20" s="27">
        <v>100</v>
      </c>
      <c r="F20" s="26">
        <f>SUM(F7:F18)</f>
        <v>0.159</v>
      </c>
      <c r="G20" s="27">
        <v>100</v>
      </c>
      <c r="H20" s="26">
        <f>SUM(H7:H18)</f>
        <v>343.83416666666716</v>
      </c>
      <c r="I20" s="27">
        <v>100</v>
      </c>
      <c r="J20" s="26">
        <f>SUM(J7:J18)</f>
        <v>313.60334999999975</v>
      </c>
      <c r="K20" s="27">
        <v>100</v>
      </c>
    </row>
    <row r="21" spans="1:11" x14ac:dyDescent="0.2">
      <c r="B21" s="19"/>
      <c r="D21" s="19"/>
      <c r="F21" s="19"/>
      <c r="H21" s="19"/>
      <c r="I21" s="5"/>
      <c r="J21" s="5"/>
      <c r="K21" s="5"/>
    </row>
    <row r="22" spans="1:11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1" x14ac:dyDescent="0.2">
      <c r="A23" s="20"/>
      <c r="B23" s="17"/>
      <c r="D23" s="17"/>
      <c r="F23" s="17"/>
      <c r="H23" s="17"/>
      <c r="I23" s="5"/>
      <c r="J23" s="5"/>
      <c r="K23" s="5"/>
    </row>
    <row r="24" spans="1:11" x14ac:dyDescent="0.2">
      <c r="D24" s="17"/>
    </row>
    <row r="25" spans="1:11" ht="10.5" x14ac:dyDescent="0.25">
      <c r="A25" s="4" t="s">
        <v>22</v>
      </c>
    </row>
    <row r="26" spans="1:11" x14ac:dyDescent="0.2">
      <c r="A26" s="7" t="s">
        <v>34</v>
      </c>
    </row>
    <row r="28" spans="1:11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6"/>
    </row>
    <row r="29" spans="1:11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6"/>
    </row>
    <row r="30" spans="1:11" x14ac:dyDescent="0.2">
      <c r="A30" s="1"/>
      <c r="B30" s="10"/>
      <c r="C30" s="13"/>
      <c r="D30" s="10"/>
      <c r="E30" s="13"/>
      <c r="F30" s="10"/>
      <c r="G30" s="13"/>
      <c r="H30" s="6"/>
    </row>
    <row r="31" spans="1:11" x14ac:dyDescent="0.2">
      <c r="A31" s="2" t="s">
        <v>4</v>
      </c>
      <c r="B31" s="23">
        <v>207.290936241693</v>
      </c>
      <c r="C31" s="24">
        <f t="shared" ref="C31:C40" si="5">B31/B$44*100</f>
        <v>16.013358406104924</v>
      </c>
      <c r="D31" s="23">
        <v>299.10415208374098</v>
      </c>
      <c r="E31" s="24">
        <f t="shared" ref="E31:E40" si="6">D31/D$44*100</f>
        <v>61.674901299617467</v>
      </c>
      <c r="F31" s="25">
        <v>103.57181833435</v>
      </c>
      <c r="G31" s="24">
        <f t="shared" ref="G31:G40" si="7">F31/F$44*100</f>
        <v>4.3527398642209203</v>
      </c>
      <c r="H31" s="6"/>
    </row>
    <row r="32" spans="1:11" x14ac:dyDescent="0.2">
      <c r="A32" s="2" t="s">
        <v>16</v>
      </c>
      <c r="B32" s="23">
        <v>20.085891831778099</v>
      </c>
      <c r="C32" s="24">
        <f t="shared" si="5"/>
        <v>1.551648087659248</v>
      </c>
      <c r="D32" s="23">
        <v>30.857583078360999</v>
      </c>
      <c r="E32" s="24">
        <f t="shared" si="6"/>
        <v>6.3627949576903031</v>
      </c>
      <c r="F32" s="25">
        <v>6.2532477626010099</v>
      </c>
      <c r="G32" s="24">
        <f t="shared" si="7"/>
        <v>0.26280083959959294</v>
      </c>
      <c r="H32" s="6"/>
    </row>
    <row r="33" spans="1:8" x14ac:dyDescent="0.2">
      <c r="A33" s="2" t="s">
        <v>17</v>
      </c>
      <c r="B33" s="23">
        <v>2.8135750000000002</v>
      </c>
      <c r="C33" s="24">
        <f t="shared" si="5"/>
        <v>0.2173504818605507</v>
      </c>
      <c r="D33" s="23">
        <v>1.4334374999999999</v>
      </c>
      <c r="E33" s="24">
        <f t="shared" si="6"/>
        <v>0.29557301600720953</v>
      </c>
      <c r="F33" s="25">
        <v>75.423012011725802</v>
      </c>
      <c r="G33" s="24">
        <f t="shared" si="7"/>
        <v>3.1697498059100058</v>
      </c>
      <c r="H33" s="6"/>
    </row>
    <row r="34" spans="1:8" x14ac:dyDescent="0.2">
      <c r="A34" s="2" t="s">
        <v>5</v>
      </c>
      <c r="B34" s="23">
        <v>5.2639629839115099</v>
      </c>
      <c r="C34" s="24">
        <f t="shared" si="5"/>
        <v>0.40664453268502482</v>
      </c>
      <c r="D34" s="23">
        <v>0</v>
      </c>
      <c r="E34" s="24">
        <f t="shared" si="6"/>
        <v>0</v>
      </c>
      <c r="F34" s="25">
        <v>1322.86046162707</v>
      </c>
      <c r="G34" s="24">
        <f t="shared" si="7"/>
        <v>55.594924939308044</v>
      </c>
      <c r="H34" s="6"/>
    </row>
    <row r="35" spans="1:8" x14ac:dyDescent="0.2">
      <c r="A35" s="2" t="s">
        <v>6</v>
      </c>
      <c r="B35" s="23">
        <v>0</v>
      </c>
      <c r="C35" s="24">
        <f t="shared" si="5"/>
        <v>0</v>
      </c>
      <c r="D35" s="23">
        <v>0</v>
      </c>
      <c r="E35" s="24">
        <f t="shared" si="6"/>
        <v>0</v>
      </c>
      <c r="F35" s="25">
        <v>77.765333243609206</v>
      </c>
      <c r="G35" s="24">
        <f t="shared" si="7"/>
        <v>3.2681888906416918</v>
      </c>
      <c r="H35" s="6"/>
    </row>
    <row r="36" spans="1:8" x14ac:dyDescent="0.2">
      <c r="A36" s="2" t="s">
        <v>7</v>
      </c>
      <c r="B36" s="23">
        <v>34.490616737362998</v>
      </c>
      <c r="C36" s="24">
        <f t="shared" si="5"/>
        <v>2.6644223692396407</v>
      </c>
      <c r="D36" s="23">
        <v>6.54220354568705</v>
      </c>
      <c r="E36" s="24">
        <f t="shared" si="6"/>
        <v>1.3489941719340965</v>
      </c>
      <c r="F36" s="25">
        <v>10.7853120893888</v>
      </c>
      <c r="G36" s="24">
        <f t="shared" si="7"/>
        <v>0.4532667151598781</v>
      </c>
      <c r="H36" s="6"/>
    </row>
    <row r="37" spans="1:8" x14ac:dyDescent="0.2">
      <c r="A37" s="2" t="s">
        <v>8</v>
      </c>
      <c r="B37" s="23">
        <v>72.025232722372806</v>
      </c>
      <c r="C37" s="24">
        <f t="shared" si="5"/>
        <v>5.5639956419594405</v>
      </c>
      <c r="D37" s="23">
        <v>2.31454545454545</v>
      </c>
      <c r="E37" s="24">
        <f t="shared" si="6"/>
        <v>0.47725637196304432</v>
      </c>
      <c r="F37" s="25">
        <v>8.9858140584902007</v>
      </c>
      <c r="G37" s="24">
        <f t="shared" si="7"/>
        <v>0.37764047878934581</v>
      </c>
      <c r="H37" s="6"/>
    </row>
    <row r="38" spans="1:8" x14ac:dyDescent="0.2">
      <c r="A38" s="2" t="s">
        <v>9</v>
      </c>
      <c r="B38" s="23">
        <v>36.363836196113901</v>
      </c>
      <c r="C38" s="24">
        <f t="shared" si="5"/>
        <v>2.8091297795592762</v>
      </c>
      <c r="D38" s="23">
        <v>1.7123427272727301</v>
      </c>
      <c r="E38" s="24">
        <f t="shared" si="6"/>
        <v>0.35308292432562388</v>
      </c>
      <c r="F38" s="25">
        <v>113.197263574429</v>
      </c>
      <c r="G38" s="24">
        <f t="shared" si="7"/>
        <v>4.7572616721910723</v>
      </c>
      <c r="H38" s="6"/>
    </row>
    <row r="39" spans="1:8" x14ac:dyDescent="0.2">
      <c r="A39" s="2" t="s">
        <v>10</v>
      </c>
      <c r="B39" s="23">
        <v>874.393295671494</v>
      </c>
      <c r="C39" s="24">
        <f t="shared" si="5"/>
        <v>67.54744556297031</v>
      </c>
      <c r="D39" s="23">
        <v>83.107608001477104</v>
      </c>
      <c r="E39" s="24">
        <f t="shared" si="6"/>
        <v>17.13668461313555</v>
      </c>
      <c r="F39" s="25">
        <v>167.72433526735799</v>
      </c>
      <c r="G39" s="24">
        <f t="shared" si="7"/>
        <v>7.0488325111895485</v>
      </c>
      <c r="H39" s="6"/>
    </row>
    <row r="40" spans="1:8" x14ac:dyDescent="0.2">
      <c r="A40" s="2" t="s">
        <v>25</v>
      </c>
      <c r="B40" s="23">
        <v>41.760235948608099</v>
      </c>
      <c r="C40" s="24">
        <f t="shared" si="5"/>
        <v>3.2260051379615828</v>
      </c>
      <c r="D40" s="23">
        <v>59.897127608914197</v>
      </c>
      <c r="E40" s="24">
        <f t="shared" si="6"/>
        <v>12.350712645326684</v>
      </c>
      <c r="F40" s="25">
        <v>492.896029368298</v>
      </c>
      <c r="G40" s="24">
        <f t="shared" si="7"/>
        <v>20.714594282989911</v>
      </c>
      <c r="H40" s="6"/>
    </row>
    <row r="41" spans="1:8" x14ac:dyDescent="0.2">
      <c r="A41" s="2"/>
      <c r="B41" s="25"/>
      <c r="C41" s="24"/>
      <c r="D41" s="25"/>
      <c r="E41" s="24"/>
      <c r="F41" s="25"/>
      <c r="G41" s="24"/>
      <c r="H41" s="6"/>
    </row>
    <row r="42" spans="1:8" x14ac:dyDescent="0.2">
      <c r="A42" s="2" t="s">
        <v>28</v>
      </c>
      <c r="B42" s="25">
        <v>0</v>
      </c>
      <c r="C42" s="24">
        <f>B42/B$44*100</f>
        <v>0</v>
      </c>
      <c r="D42" s="25">
        <v>0</v>
      </c>
      <c r="E42" s="24">
        <f>D42/D$44*100</f>
        <v>0</v>
      </c>
      <c r="F42" s="25">
        <v>0</v>
      </c>
      <c r="G42" s="24">
        <f>F42/F$44*100</f>
        <v>0</v>
      </c>
      <c r="H42" s="6"/>
    </row>
    <row r="43" spans="1:8" x14ac:dyDescent="0.2">
      <c r="A43" s="2"/>
      <c r="B43" s="25"/>
      <c r="C43" s="24"/>
      <c r="D43" s="25"/>
      <c r="E43" s="24"/>
      <c r="F43" s="25"/>
      <c r="G43" s="24"/>
      <c r="H43" s="6"/>
    </row>
    <row r="44" spans="1:8" x14ac:dyDescent="0.2">
      <c r="A44" s="15" t="s">
        <v>11</v>
      </c>
      <c r="B44" s="26">
        <f>SUM(B31:B42)</f>
        <v>1294.4875833333344</v>
      </c>
      <c r="C44" s="27">
        <v>100</v>
      </c>
      <c r="D44" s="26">
        <f>SUM(D31:D42)</f>
        <v>484.96899999999863</v>
      </c>
      <c r="E44" s="27">
        <v>100</v>
      </c>
      <c r="F44" s="26">
        <f>SUM(F31:F42)</f>
        <v>2379.4626273373196</v>
      </c>
      <c r="G44" s="27">
        <v>100</v>
      </c>
      <c r="H44" s="6"/>
    </row>
    <row r="46" spans="1:8" ht="12" customHeight="1" x14ac:dyDescent="0.2">
      <c r="A46" s="28" t="s">
        <v>26</v>
      </c>
    </row>
    <row r="47" spans="1:8" x14ac:dyDescent="0.2">
      <c r="A47" s="20"/>
      <c r="B47" s="6"/>
      <c r="C47" s="6"/>
      <c r="D47" s="6"/>
      <c r="E47" s="6"/>
      <c r="F47" s="6"/>
      <c r="G47" s="6"/>
      <c r="H47" s="6"/>
    </row>
    <row r="49" spans="1:11" ht="10.5" x14ac:dyDescent="0.25">
      <c r="A49" s="4" t="s">
        <v>22</v>
      </c>
    </row>
    <row r="50" spans="1:11" x14ac:dyDescent="0.2">
      <c r="A50" s="7" t="s">
        <v>34</v>
      </c>
      <c r="B50" s="8"/>
      <c r="C50" s="8"/>
      <c r="D50" s="8"/>
      <c r="E50" s="8"/>
      <c r="F50" s="8"/>
      <c r="G50" s="8"/>
      <c r="H50" s="8"/>
      <c r="I50" s="7"/>
      <c r="J50" s="7"/>
      <c r="K50" s="7"/>
    </row>
    <row r="52" spans="1:11" x14ac:dyDescent="0.2">
      <c r="A52" s="1" t="s">
        <v>14</v>
      </c>
      <c r="B52" s="9" t="s">
        <v>30</v>
      </c>
      <c r="C52" s="12"/>
      <c r="D52" s="9" t="s">
        <v>31</v>
      </c>
      <c r="E52" s="12"/>
      <c r="F52" s="9" t="s">
        <v>32</v>
      </c>
      <c r="G52" s="12"/>
      <c r="H52" s="9" t="s">
        <v>33</v>
      </c>
      <c r="I52" s="12"/>
    </row>
    <row r="53" spans="1:11" x14ac:dyDescent="0.2">
      <c r="A53" s="3"/>
      <c r="B53" s="11" t="s">
        <v>12</v>
      </c>
      <c r="C53" s="14" t="s">
        <v>13</v>
      </c>
      <c r="D53" s="11" t="s">
        <v>12</v>
      </c>
      <c r="E53" s="14" t="s">
        <v>13</v>
      </c>
      <c r="F53" s="11" t="s">
        <v>12</v>
      </c>
      <c r="G53" s="14" t="s">
        <v>13</v>
      </c>
      <c r="H53" s="11" t="s">
        <v>12</v>
      </c>
      <c r="I53" s="14" t="s">
        <v>13</v>
      </c>
    </row>
    <row r="54" spans="1:11" x14ac:dyDescent="0.2">
      <c r="A54" s="1"/>
      <c r="B54" s="10"/>
      <c r="C54" s="13"/>
      <c r="D54" s="10"/>
      <c r="E54" s="13"/>
      <c r="F54" s="18"/>
      <c r="G54" s="16"/>
      <c r="H54" s="10"/>
      <c r="I54" s="16"/>
    </row>
    <row r="55" spans="1:11" x14ac:dyDescent="0.2">
      <c r="A55" s="2" t="s">
        <v>4</v>
      </c>
      <c r="B55" s="23">
        <v>0</v>
      </c>
      <c r="C55" s="24">
        <f>B55/B$68*100</f>
        <v>0</v>
      </c>
      <c r="D55" s="23">
        <v>0</v>
      </c>
      <c r="E55" s="24">
        <f>D55/D$68*100</f>
        <v>0</v>
      </c>
      <c r="F55" s="25">
        <v>0</v>
      </c>
      <c r="G55" s="24">
        <f>F55/F$68*100</f>
        <v>0</v>
      </c>
      <c r="H55" s="23">
        <v>0</v>
      </c>
      <c r="I55" s="24">
        <f>H55/H$68*100</f>
        <v>0</v>
      </c>
    </row>
    <row r="56" spans="1:11" x14ac:dyDescent="0.2">
      <c r="A56" s="2" t="s">
        <v>16</v>
      </c>
      <c r="B56" s="23">
        <v>0</v>
      </c>
      <c r="C56" s="24">
        <f t="shared" ref="C56:C66" si="8">B56/B$68*100</f>
        <v>0</v>
      </c>
      <c r="D56" s="23">
        <v>0</v>
      </c>
      <c r="E56" s="24">
        <f t="shared" ref="E56:E66" si="9">D56/D$68*100</f>
        <v>0</v>
      </c>
      <c r="F56" s="25">
        <v>0</v>
      </c>
      <c r="G56" s="24">
        <f t="shared" ref="G56:G66" si="10">F56/F$68*100</f>
        <v>0</v>
      </c>
      <c r="H56" s="23">
        <v>0</v>
      </c>
      <c r="I56" s="24">
        <f t="shared" ref="I56:I66" si="11">H56/H$68*100</f>
        <v>0</v>
      </c>
    </row>
    <row r="57" spans="1:11" x14ac:dyDescent="0.2">
      <c r="A57" s="2" t="s">
        <v>17</v>
      </c>
      <c r="B57" s="23">
        <v>13.650841458374501</v>
      </c>
      <c r="C57" s="24">
        <f t="shared" si="8"/>
        <v>6.4652766862779041</v>
      </c>
      <c r="D57" s="23">
        <v>0.53455555555555601</v>
      </c>
      <c r="E57" s="24">
        <f t="shared" si="9"/>
        <v>0.25459148412388499</v>
      </c>
      <c r="F57" s="25">
        <v>4.1435770308123203</v>
      </c>
      <c r="G57" s="24">
        <f t="shared" si="10"/>
        <v>1.0537433912045382</v>
      </c>
      <c r="H57" s="23">
        <v>0</v>
      </c>
      <c r="I57" s="24">
        <f t="shared" si="11"/>
        <v>0</v>
      </c>
    </row>
    <row r="58" spans="1:11" x14ac:dyDescent="0.2">
      <c r="A58" s="2" t="s">
        <v>5</v>
      </c>
      <c r="B58" s="23">
        <v>1.1916053500086901</v>
      </c>
      <c r="C58" s="24">
        <f t="shared" si="8"/>
        <v>0.56436508417061204</v>
      </c>
      <c r="D58" s="23">
        <v>0.14469230769230801</v>
      </c>
      <c r="E58" s="24">
        <f t="shared" si="9"/>
        <v>6.8912256123519089E-2</v>
      </c>
      <c r="F58" s="25">
        <v>8.7483058397271893</v>
      </c>
      <c r="G58" s="24">
        <f t="shared" si="10"/>
        <v>2.2247612133908792</v>
      </c>
      <c r="H58" s="23">
        <v>0</v>
      </c>
      <c r="I58" s="24">
        <f t="shared" si="11"/>
        <v>0</v>
      </c>
    </row>
    <row r="59" spans="1:11" x14ac:dyDescent="0.2">
      <c r="A59" s="2" t="s">
        <v>6</v>
      </c>
      <c r="B59" s="23">
        <v>196.29842342455601</v>
      </c>
      <c r="C59" s="24">
        <f t="shared" si="8"/>
        <v>92.970358229551493</v>
      </c>
      <c r="D59" s="23">
        <v>209.286752136752</v>
      </c>
      <c r="E59" s="24">
        <f t="shared" si="9"/>
        <v>99.676496259752582</v>
      </c>
      <c r="F59" s="25">
        <v>378.51826951041301</v>
      </c>
      <c r="G59" s="24">
        <f t="shared" si="10"/>
        <v>96.260096525484869</v>
      </c>
      <c r="H59" s="23">
        <v>2.0419999999999998</v>
      </c>
      <c r="I59" s="24">
        <f t="shared" si="11"/>
        <v>100</v>
      </c>
    </row>
    <row r="60" spans="1:11" x14ac:dyDescent="0.2">
      <c r="A60" s="2" t="s">
        <v>7</v>
      </c>
      <c r="B60" s="23">
        <v>0</v>
      </c>
      <c r="C60" s="24">
        <f t="shared" si="8"/>
        <v>0</v>
      </c>
      <c r="D60" s="23">
        <v>0</v>
      </c>
      <c r="E60" s="24">
        <f t="shared" si="9"/>
        <v>0</v>
      </c>
      <c r="F60" s="25">
        <v>0</v>
      </c>
      <c r="G60" s="24">
        <f t="shared" si="10"/>
        <v>0</v>
      </c>
      <c r="H60" s="23">
        <v>0</v>
      </c>
      <c r="I60" s="24">
        <f t="shared" si="11"/>
        <v>0</v>
      </c>
    </row>
    <row r="61" spans="1:11" x14ac:dyDescent="0.2">
      <c r="A61" s="2" t="s">
        <v>8</v>
      </c>
      <c r="B61" s="23">
        <v>0</v>
      </c>
      <c r="C61" s="24">
        <f t="shared" si="8"/>
        <v>0</v>
      </c>
      <c r="D61" s="23">
        <v>0</v>
      </c>
      <c r="E61" s="24">
        <f t="shared" si="9"/>
        <v>0</v>
      </c>
      <c r="F61" s="25">
        <v>0</v>
      </c>
      <c r="G61" s="24">
        <f t="shared" si="10"/>
        <v>0</v>
      </c>
      <c r="H61" s="23">
        <v>0</v>
      </c>
      <c r="I61" s="24">
        <f t="shared" si="11"/>
        <v>0</v>
      </c>
    </row>
    <row r="62" spans="1:11" x14ac:dyDescent="0.2">
      <c r="A62" s="2" t="s">
        <v>9</v>
      </c>
      <c r="B62" s="23">
        <v>0</v>
      </c>
      <c r="C62" s="24">
        <f t="shared" si="8"/>
        <v>0</v>
      </c>
      <c r="D62" s="23">
        <v>0</v>
      </c>
      <c r="E62" s="24">
        <f t="shared" si="9"/>
        <v>0</v>
      </c>
      <c r="F62" s="25">
        <v>0</v>
      </c>
      <c r="G62" s="24">
        <f t="shared" si="10"/>
        <v>0</v>
      </c>
      <c r="H62" s="23">
        <v>0</v>
      </c>
      <c r="I62" s="24">
        <f t="shared" si="11"/>
        <v>0</v>
      </c>
    </row>
    <row r="63" spans="1:11" x14ac:dyDescent="0.2">
      <c r="A63" s="2" t="s">
        <v>10</v>
      </c>
      <c r="B63" s="23">
        <v>0</v>
      </c>
      <c r="C63" s="24">
        <f t="shared" si="8"/>
        <v>0</v>
      </c>
      <c r="D63" s="23">
        <v>0</v>
      </c>
      <c r="E63" s="24">
        <f t="shared" si="9"/>
        <v>0</v>
      </c>
      <c r="F63" s="25">
        <v>0</v>
      </c>
      <c r="G63" s="24">
        <f t="shared" si="10"/>
        <v>0</v>
      </c>
      <c r="H63" s="23">
        <v>0</v>
      </c>
      <c r="I63" s="24">
        <f t="shared" si="11"/>
        <v>0</v>
      </c>
    </row>
    <row r="64" spans="1:11" x14ac:dyDescent="0.2">
      <c r="A64" s="2" t="s">
        <v>25</v>
      </c>
      <c r="B64" s="23">
        <v>0</v>
      </c>
      <c r="C64" s="24">
        <f t="shared" si="8"/>
        <v>0</v>
      </c>
      <c r="D64" s="23">
        <v>0</v>
      </c>
      <c r="E64" s="24">
        <f t="shared" si="9"/>
        <v>0</v>
      </c>
      <c r="F64" s="25">
        <v>1.81433333333333</v>
      </c>
      <c r="G64" s="24">
        <f t="shared" si="10"/>
        <v>0.46139886991971607</v>
      </c>
      <c r="H64" s="23">
        <v>0</v>
      </c>
      <c r="I64" s="24">
        <f t="shared" si="11"/>
        <v>0</v>
      </c>
    </row>
    <row r="65" spans="1:9" x14ac:dyDescent="0.2">
      <c r="A65" s="2"/>
      <c r="B65" s="25"/>
      <c r="C65" s="24"/>
      <c r="D65" s="25"/>
      <c r="E65" s="24"/>
      <c r="F65" s="25"/>
      <c r="G65" s="24"/>
      <c r="H65" s="25"/>
      <c r="I65" s="24"/>
    </row>
    <row r="66" spans="1:9" x14ac:dyDescent="0.2">
      <c r="A66" s="2" t="s">
        <v>28</v>
      </c>
      <c r="B66" s="25">
        <v>0</v>
      </c>
      <c r="C66" s="24">
        <f t="shared" si="8"/>
        <v>0</v>
      </c>
      <c r="D66" s="25">
        <v>0</v>
      </c>
      <c r="E66" s="24">
        <f t="shared" si="9"/>
        <v>0</v>
      </c>
      <c r="F66" s="25">
        <v>0</v>
      </c>
      <c r="G66" s="24">
        <f t="shared" si="10"/>
        <v>0</v>
      </c>
      <c r="H66" s="25">
        <v>0</v>
      </c>
      <c r="I66" s="24">
        <f t="shared" si="11"/>
        <v>0</v>
      </c>
    </row>
    <row r="67" spans="1:9" x14ac:dyDescent="0.2">
      <c r="A67" s="2"/>
      <c r="B67" s="25"/>
      <c r="C67" s="24"/>
      <c r="D67" s="25"/>
      <c r="E67" s="24"/>
      <c r="F67" s="25"/>
      <c r="G67" s="24"/>
      <c r="H67" s="25"/>
      <c r="I67" s="24"/>
    </row>
    <row r="68" spans="1:9" x14ac:dyDescent="0.2">
      <c r="A68" s="15" t="s">
        <v>11</v>
      </c>
      <c r="B68" s="26">
        <f>SUM(B55:B66)</f>
        <v>211.14087023293919</v>
      </c>
      <c r="C68" s="27">
        <v>100</v>
      </c>
      <c r="D68" s="26">
        <f>SUM(D55:D66)</f>
        <v>209.96599999999987</v>
      </c>
      <c r="E68" s="27">
        <v>100</v>
      </c>
      <c r="F68" s="26">
        <f>SUM(F55:F66)</f>
        <v>393.22448571428583</v>
      </c>
      <c r="G68" s="27">
        <v>100</v>
      </c>
      <c r="H68" s="26">
        <f>SUM(H55:H66)</f>
        <v>2.0419999999999998</v>
      </c>
      <c r="I68" s="27">
        <v>100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tabSelected="1" view="pageLayout" topLeftCell="A93" zoomScaleNormal="100" workbookViewId="0">
      <selection activeCell="I59" sqref="I59"/>
    </sheetView>
  </sheetViews>
  <sheetFormatPr defaultColWidth="9.33203125" defaultRowHeight="10" x14ac:dyDescent="0.2"/>
  <cols>
    <col min="1" max="1" width="22.33203125" style="6" customWidth="1"/>
    <col min="2" max="8" width="10.109375" style="5" customWidth="1"/>
    <col min="9" max="13" width="10.109375" style="6" customWidth="1"/>
    <col min="14" max="16384" width="9.33203125" style="6"/>
  </cols>
  <sheetData>
    <row r="1" spans="1:11" ht="10.5" x14ac:dyDescent="0.25">
      <c r="A1" s="4" t="s">
        <v>23</v>
      </c>
    </row>
    <row r="2" spans="1:11" s="7" customFormat="1" x14ac:dyDescent="0.2">
      <c r="A2" s="7" t="s">
        <v>35</v>
      </c>
      <c r="B2" s="8"/>
      <c r="C2" s="8"/>
      <c r="D2" s="8"/>
      <c r="E2" s="8"/>
      <c r="F2" s="8"/>
      <c r="G2" s="8"/>
      <c r="H2" s="8"/>
    </row>
    <row r="4" spans="1:11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3</v>
      </c>
      <c r="K4" s="12"/>
    </row>
    <row r="5" spans="1:11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</row>
    <row r="6" spans="1:11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</row>
    <row r="7" spans="1:11" x14ac:dyDescent="0.2">
      <c r="A7" s="2" t="s">
        <v>4</v>
      </c>
      <c r="B7" s="23">
        <f>Scheduled!B7+Charter!B7</f>
        <v>727.90803156009292</v>
      </c>
      <c r="C7" s="24">
        <f t="shared" ref="C7:C16" si="0">B7/B$20*100</f>
        <v>1.753657856129105</v>
      </c>
      <c r="D7" s="23">
        <f>Scheduled!D7+Charter!D7</f>
        <v>1465.8559968923903</v>
      </c>
      <c r="E7" s="24">
        <f t="shared" ref="E7:E16" si="1">D7/D$20*100</f>
        <v>2.8376383139267123</v>
      </c>
      <c r="F7" s="23">
        <f>Scheduled!F7+Charter!F7</f>
        <v>27.049488247050402</v>
      </c>
      <c r="G7" s="24">
        <f t="shared" ref="G7:G16" si="2">F7/F$20*100</f>
        <v>0.57237294996844434</v>
      </c>
      <c r="H7" s="23">
        <f>Scheduled!H7+Charter!H7</f>
        <v>1136.3115771218254</v>
      </c>
      <c r="I7" s="24">
        <f t="shared" ref="I7:I16" si="3">H7/H$20*100</f>
        <v>6.9246504784460372</v>
      </c>
      <c r="J7" s="23">
        <f>Scheduled!J7+Charter!J7</f>
        <v>1038.6504593013071</v>
      </c>
      <c r="K7" s="24">
        <f>J7/J$20*100</f>
        <v>3.9422992592354587</v>
      </c>
    </row>
    <row r="8" spans="1:11" x14ac:dyDescent="0.2">
      <c r="A8" s="2" t="s">
        <v>16</v>
      </c>
      <c r="B8" s="23">
        <f>Scheduled!B8+Charter!B8</f>
        <v>3025.911497053934</v>
      </c>
      <c r="C8" s="24">
        <f t="shared" si="0"/>
        <v>7.2899504314947752</v>
      </c>
      <c r="D8" s="23">
        <f>Scheduled!D8+Charter!D8</f>
        <v>3915.5657993533655</v>
      </c>
      <c r="E8" s="24">
        <f t="shared" si="1"/>
        <v>7.5798438294766886</v>
      </c>
      <c r="F8" s="23">
        <f>Scheduled!F8+Charter!F8</f>
        <v>353.56026144458099</v>
      </c>
      <c r="G8" s="24">
        <f t="shared" si="2"/>
        <v>7.48141066427445</v>
      </c>
      <c r="H8" s="23">
        <f>Scheduled!H8+Charter!H8</f>
        <v>5382.8363550330423</v>
      </c>
      <c r="I8" s="24">
        <f t="shared" si="3"/>
        <v>32.802851868928954</v>
      </c>
      <c r="J8" s="23">
        <f>Scheduled!J8+Charter!J8</f>
        <v>8117.3726672044113</v>
      </c>
      <c r="K8" s="24">
        <f t="shared" ref="K8:K16" si="4">J8/J$20*100</f>
        <v>30.810280750643514</v>
      </c>
    </row>
    <row r="9" spans="1:11" x14ac:dyDescent="0.2">
      <c r="A9" s="2" t="s">
        <v>17</v>
      </c>
      <c r="B9" s="23">
        <f>Scheduled!B9+Charter!B9</f>
        <v>114.8419342159914</v>
      </c>
      <c r="C9" s="24">
        <f t="shared" si="0"/>
        <v>0.27667432068210257</v>
      </c>
      <c r="D9" s="23">
        <f>Scheduled!D9+Charter!D9</f>
        <v>83.021034981434994</v>
      </c>
      <c r="E9" s="24">
        <f t="shared" si="1"/>
        <v>0.1607140607430787</v>
      </c>
      <c r="F9" s="23">
        <f>Scheduled!F9+Charter!F9</f>
        <v>0</v>
      </c>
      <c r="G9" s="24">
        <f t="shared" si="2"/>
        <v>0</v>
      </c>
      <c r="H9" s="23">
        <f>Scheduled!H9+Charter!H9</f>
        <v>26.132057108398499</v>
      </c>
      <c r="I9" s="24">
        <f t="shared" si="3"/>
        <v>0.15924801383859383</v>
      </c>
      <c r="J9" s="23">
        <f>Scheduled!J9+Charter!J9</f>
        <v>54.603545227620998</v>
      </c>
      <c r="K9" s="24">
        <f t="shared" si="4"/>
        <v>0.20725308882767585</v>
      </c>
    </row>
    <row r="10" spans="1:11" x14ac:dyDescent="0.2">
      <c r="A10" s="2" t="s">
        <v>5</v>
      </c>
      <c r="B10" s="23">
        <f>Scheduled!B10+Charter!B10</f>
        <v>221.06314597259939</v>
      </c>
      <c r="C10" s="24">
        <f t="shared" si="0"/>
        <v>0.53257981204657134</v>
      </c>
      <c r="D10" s="23">
        <f>Scheduled!D10+Charter!D10</f>
        <v>341.06761138593299</v>
      </c>
      <c r="E10" s="24">
        <f t="shared" si="1"/>
        <v>0.66024665707953512</v>
      </c>
      <c r="F10" s="23">
        <f>Scheduled!F10+Charter!F10</f>
        <v>0</v>
      </c>
      <c r="G10" s="24">
        <f>F10/F$20*100</f>
        <v>0</v>
      </c>
      <c r="H10" s="23">
        <f>Scheduled!H10+Charter!H10</f>
        <v>75.861270202235801</v>
      </c>
      <c r="I10" s="24">
        <f t="shared" si="3"/>
        <v>0.46229642606652493</v>
      </c>
      <c r="J10" s="23">
        <f>Scheduled!J10+Charter!J10</f>
        <v>108.25575781686899</v>
      </c>
      <c r="K10" s="24">
        <f t="shared" si="4"/>
        <v>0.41089530171344218</v>
      </c>
    </row>
    <row r="11" spans="1:11" x14ac:dyDescent="0.2">
      <c r="A11" s="2" t="s">
        <v>6</v>
      </c>
      <c r="B11" s="23">
        <f>Scheduled!B11+Charter!B11</f>
        <v>219.53727160909841</v>
      </c>
      <c r="C11" s="24">
        <f t="shared" si="0"/>
        <v>0.52890371362616451</v>
      </c>
      <c r="D11" s="23">
        <f>Scheduled!D11+Charter!D11</f>
        <v>118.958898111111</v>
      </c>
      <c r="E11" s="24">
        <f t="shared" si="1"/>
        <v>0.23028341650081835</v>
      </c>
      <c r="F11" s="23">
        <f>Scheduled!F11+Charter!F11</f>
        <v>0.43084070158809101</v>
      </c>
      <c r="G11" s="24">
        <f t="shared" si="2"/>
        <v>9.1166812873563485E-3</v>
      </c>
      <c r="H11" s="23">
        <f>Scheduled!H11+Charter!H11</f>
        <v>24.6617054276701</v>
      </c>
      <c r="I11" s="24">
        <f t="shared" si="3"/>
        <v>0.1502877324558862</v>
      </c>
      <c r="J11" s="23">
        <f>Scheduled!J11+Charter!J11</f>
        <v>37.370415059211801</v>
      </c>
      <c r="K11" s="24">
        <f t="shared" si="4"/>
        <v>0.14184306018057033</v>
      </c>
    </row>
    <row r="12" spans="1:11" x14ac:dyDescent="0.2">
      <c r="A12" s="2" t="s">
        <v>7</v>
      </c>
      <c r="B12" s="23">
        <f>Scheduled!B12+Charter!B12</f>
        <v>33769.282950659537</v>
      </c>
      <c r="C12" s="24">
        <f t="shared" si="0"/>
        <v>81.35611337513015</v>
      </c>
      <c r="D12" s="23">
        <f>Scheduled!D12+Charter!D12</f>
        <v>39610.374148113253</v>
      </c>
      <c r="E12" s="24">
        <f t="shared" si="1"/>
        <v>76.678688459129532</v>
      </c>
      <c r="F12" s="23">
        <f>Scheduled!F12+Charter!F12</f>
        <v>4303.9568810159399</v>
      </c>
      <c r="G12" s="24">
        <f t="shared" si="2"/>
        <v>91.072647069125466</v>
      </c>
      <c r="H12" s="23">
        <f>Scheduled!H12+Charter!H12</f>
        <v>8579.7090982752543</v>
      </c>
      <c r="I12" s="24">
        <f t="shared" si="3"/>
        <v>52.284503571444276</v>
      </c>
      <c r="J12" s="23">
        <f>Scheduled!J12+Charter!J12</f>
        <v>15674.29304154431</v>
      </c>
      <c r="K12" s="24">
        <f t="shared" si="4"/>
        <v>59.493310086520538</v>
      </c>
    </row>
    <row r="13" spans="1:11" x14ac:dyDescent="0.2">
      <c r="A13" s="2" t="s">
        <v>8</v>
      </c>
      <c r="B13" s="23">
        <f>Scheduled!B13+Charter!B13</f>
        <v>2130.806151060116</v>
      </c>
      <c r="C13" s="24">
        <f t="shared" si="0"/>
        <v>5.1334849798072417</v>
      </c>
      <c r="D13" s="23">
        <f>Scheduled!D13+Charter!D13</f>
        <v>3396.393239450299</v>
      </c>
      <c r="E13" s="24">
        <f t="shared" si="1"/>
        <v>6.5748174485473321</v>
      </c>
      <c r="F13" s="23">
        <f>Scheduled!F13+Charter!F13</f>
        <v>22.072518856979901</v>
      </c>
      <c r="G13" s="24">
        <f t="shared" si="2"/>
        <v>0.46705921443010434</v>
      </c>
      <c r="H13" s="23">
        <f>Scheduled!H13+Charter!H13</f>
        <v>358.50700079030884</v>
      </c>
      <c r="I13" s="24">
        <f t="shared" si="3"/>
        <v>2.1847314808117195</v>
      </c>
      <c r="J13" s="23">
        <f>Scheduled!J13+Charter!J13</f>
        <v>569.43886028573615</v>
      </c>
      <c r="K13" s="24">
        <f t="shared" si="4"/>
        <v>2.1613608090969016</v>
      </c>
    </row>
    <row r="14" spans="1:11" x14ac:dyDescent="0.2">
      <c r="A14" s="2" t="s">
        <v>9</v>
      </c>
      <c r="B14" s="23">
        <f>Scheduled!B14+Charter!B14</f>
        <v>399.09634033933992</v>
      </c>
      <c r="C14" s="24">
        <f t="shared" si="0"/>
        <v>0.96149293900280253</v>
      </c>
      <c r="D14" s="23">
        <f>Scheduled!D14+Charter!D14</f>
        <v>909.98598495351018</v>
      </c>
      <c r="E14" s="24">
        <f t="shared" si="1"/>
        <v>1.7615721472741497</v>
      </c>
      <c r="F14" s="23">
        <f>Scheduled!F14+Charter!F14</f>
        <v>3.5164286486703298</v>
      </c>
      <c r="G14" s="24">
        <f t="shared" si="2"/>
        <v>7.4408381430745255E-2</v>
      </c>
      <c r="H14" s="23">
        <f>Scheduled!H14+Charter!H14</f>
        <v>99.848305570463296</v>
      </c>
      <c r="I14" s="24">
        <f t="shared" si="3"/>
        <v>0.60847273834156079</v>
      </c>
      <c r="J14" s="23">
        <f>Scheduled!J14+Charter!J14</f>
        <v>117.10947257412199</v>
      </c>
      <c r="K14" s="24">
        <f t="shared" si="4"/>
        <v>0.44450044078253781</v>
      </c>
    </row>
    <row r="15" spans="1:11" x14ac:dyDescent="0.2">
      <c r="A15" s="2" t="s">
        <v>10</v>
      </c>
      <c r="B15" s="23">
        <f>Scheduled!B15+Charter!B15</f>
        <v>624.84734092009808</v>
      </c>
      <c r="C15" s="24">
        <f t="shared" si="0"/>
        <v>1.5053666133308068</v>
      </c>
      <c r="D15" s="23">
        <f>Scheduled!D15+Charter!D15</f>
        <v>1320.61190243752</v>
      </c>
      <c r="E15" s="24">
        <f t="shared" si="1"/>
        <v>2.5564713997342632</v>
      </c>
      <c r="F15" s="23">
        <f>Scheduled!F15+Charter!F15</f>
        <v>11.0663709361211</v>
      </c>
      <c r="G15" s="24">
        <f t="shared" si="2"/>
        <v>0.23416677314933629</v>
      </c>
      <c r="H15" s="23">
        <f>Scheduled!H15+Charter!H15</f>
        <v>566.94095348745418</v>
      </c>
      <c r="I15" s="24">
        <f t="shared" si="3"/>
        <v>3.4549220687880529</v>
      </c>
      <c r="J15" s="23">
        <f>Scheduled!J15+Charter!J15</f>
        <v>416.57056208160805</v>
      </c>
      <c r="K15" s="24">
        <f t="shared" si="4"/>
        <v>1.5811342532100254</v>
      </c>
    </row>
    <row r="16" spans="1:11" x14ac:dyDescent="0.2">
      <c r="A16" s="2" t="s">
        <v>25</v>
      </c>
      <c r="B16" s="23">
        <f>Scheduled!B16+Charter!B16</f>
        <v>274.68986255449079</v>
      </c>
      <c r="C16" s="24">
        <f t="shared" si="0"/>
        <v>0.66177595875027617</v>
      </c>
      <c r="D16" s="23">
        <f>Scheduled!D16+Charter!D16</f>
        <v>495.77057305097799</v>
      </c>
      <c r="E16" s="24">
        <f t="shared" si="1"/>
        <v>0.95972426758788432</v>
      </c>
      <c r="F16" s="23">
        <f>Scheduled!F16+Charter!F16</f>
        <v>4.1974182243581399</v>
      </c>
      <c r="G16" s="24">
        <f t="shared" si="2"/>
        <v>8.8818266334083282E-2</v>
      </c>
      <c r="H16" s="23">
        <f>Scheduled!H16+Charter!H16</f>
        <v>158.85135090851333</v>
      </c>
      <c r="I16" s="24">
        <f t="shared" si="3"/>
        <v>0.96803562087839656</v>
      </c>
      <c r="J16" s="23">
        <f>Scheduled!J16+Charter!J16</f>
        <v>212.64712985637502</v>
      </c>
      <c r="K16" s="24">
        <f t="shared" si="4"/>
        <v>0.80712294978934951</v>
      </c>
    </row>
    <row r="17" spans="1:11" x14ac:dyDescent="0.2">
      <c r="A17" s="2"/>
      <c r="B17" s="23"/>
      <c r="C17" s="24"/>
      <c r="D17" s="23"/>
      <c r="E17" s="24"/>
      <c r="F17" s="23"/>
      <c r="G17" s="24"/>
      <c r="H17" s="23"/>
      <c r="I17" s="24"/>
      <c r="J17" s="23"/>
      <c r="K17" s="24"/>
    </row>
    <row r="18" spans="1:11" x14ac:dyDescent="0.2">
      <c r="A18" s="2" t="s">
        <v>28</v>
      </c>
      <c r="B18" s="23">
        <f>Scheduled!B18+Charter!B18</f>
        <v>0</v>
      </c>
      <c r="C18" s="24">
        <f>B18/B$20*100</f>
        <v>0</v>
      </c>
      <c r="D18" s="23">
        <f>Scheduled!D18+Charter!D18</f>
        <v>0</v>
      </c>
      <c r="E18" s="24">
        <f>D18/D$20*100</f>
        <v>0</v>
      </c>
      <c r="F18" s="23">
        <f>Scheduled!F18+Charter!F18</f>
        <v>0</v>
      </c>
      <c r="G18" s="24">
        <f>F18/F$20*100</f>
        <v>0</v>
      </c>
      <c r="H18" s="23">
        <f>Scheduled!H18+Charter!H18</f>
        <v>0</v>
      </c>
      <c r="I18" s="24">
        <f>H18/H$20*100</f>
        <v>0</v>
      </c>
      <c r="J18" s="23">
        <f>Scheduled!J18+Charter!J18</f>
        <v>0</v>
      </c>
      <c r="K18" s="24">
        <f>J18/J$20*100</f>
        <v>0</v>
      </c>
    </row>
    <row r="19" spans="1:11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</row>
    <row r="20" spans="1:11" x14ac:dyDescent="0.2">
      <c r="A20" s="15" t="s">
        <v>11</v>
      </c>
      <c r="B20" s="26">
        <f>SUM(B7:B18)</f>
        <v>41507.9845259453</v>
      </c>
      <c r="C20" s="27">
        <v>100</v>
      </c>
      <c r="D20" s="26">
        <f>SUM(D7:D18)</f>
        <v>51657.605188729802</v>
      </c>
      <c r="E20" s="27">
        <v>100</v>
      </c>
      <c r="F20" s="26">
        <f>SUM(F7:F18)</f>
        <v>4725.8502080752896</v>
      </c>
      <c r="G20" s="27">
        <v>100</v>
      </c>
      <c r="H20" s="26">
        <f>SUM(H7:H18)</f>
        <v>16409.659673925165</v>
      </c>
      <c r="I20" s="27">
        <v>100</v>
      </c>
      <c r="J20" s="26">
        <f>SUM(J7:J18)</f>
        <v>26346.311910951568</v>
      </c>
      <c r="K20" s="27">
        <v>100</v>
      </c>
    </row>
    <row r="21" spans="1:11" x14ac:dyDescent="0.2">
      <c r="B21" s="19"/>
      <c r="D21" s="19"/>
      <c r="F21" s="19"/>
      <c r="H21" s="19"/>
      <c r="I21" s="5"/>
      <c r="J21" s="5"/>
      <c r="K21" s="5"/>
    </row>
    <row r="22" spans="1:11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1" x14ac:dyDescent="0.2">
      <c r="A23" s="20"/>
      <c r="B23" s="17"/>
      <c r="D23" s="17"/>
      <c r="F23" s="17"/>
      <c r="H23" s="17"/>
      <c r="I23" s="5"/>
      <c r="J23" s="5"/>
      <c r="K23" s="5"/>
    </row>
    <row r="24" spans="1:11" x14ac:dyDescent="0.2">
      <c r="D24" s="17"/>
    </row>
    <row r="25" spans="1:11" ht="10.5" x14ac:dyDescent="0.25">
      <c r="A25" s="4" t="s">
        <v>24</v>
      </c>
    </row>
    <row r="26" spans="1:11" x14ac:dyDescent="0.2">
      <c r="A26" s="7" t="s">
        <v>35</v>
      </c>
    </row>
    <row r="28" spans="1:11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6"/>
    </row>
    <row r="29" spans="1:11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6"/>
    </row>
    <row r="30" spans="1:11" x14ac:dyDescent="0.2">
      <c r="A30" s="1"/>
      <c r="B30" s="10"/>
      <c r="C30" s="13"/>
      <c r="D30" s="10"/>
      <c r="E30" s="13"/>
      <c r="F30" s="10"/>
      <c r="G30" s="13"/>
      <c r="H30" s="6"/>
    </row>
    <row r="31" spans="1:11" x14ac:dyDescent="0.2">
      <c r="A31" s="2" t="s">
        <v>4</v>
      </c>
      <c r="B31" s="23">
        <f>Scheduled!B31+Charter!B31</f>
        <v>1782.794423534003</v>
      </c>
      <c r="C31" s="24">
        <f t="shared" ref="C31:C40" si="5">B31/B$44*100</f>
        <v>14.639795261092983</v>
      </c>
      <c r="D31" s="23">
        <f>Scheduled!D31+Charter!D31</f>
        <v>3213.255942640641</v>
      </c>
      <c r="E31" s="24">
        <f t="shared" ref="E31:E40" si="6">D31/D$44*100</f>
        <v>66.900262540707658</v>
      </c>
      <c r="F31" s="23">
        <f>Scheduled!F31+Charter!F31</f>
        <v>1084.5397544160289</v>
      </c>
      <c r="G31" s="24">
        <f t="shared" ref="G31:G40" si="7">F31/F$44*100</f>
        <v>4.0763122997463466</v>
      </c>
      <c r="H31" s="6"/>
    </row>
    <row r="32" spans="1:11" x14ac:dyDescent="0.2">
      <c r="A32" s="2" t="s">
        <v>16</v>
      </c>
      <c r="B32" s="23">
        <f>Scheduled!B32+Charter!B32</f>
        <v>77.684189948510408</v>
      </c>
      <c r="C32" s="24">
        <f t="shared" si="5"/>
        <v>0.63792023401982478</v>
      </c>
      <c r="D32" s="23">
        <f>Scheduled!D32+Charter!D32</f>
        <v>84.723329967921302</v>
      </c>
      <c r="E32" s="24">
        <f t="shared" si="6"/>
        <v>1.7639469495601363</v>
      </c>
      <c r="F32" s="23">
        <f>Scheduled!F32+Charter!F32</f>
        <v>39.985417123164112</v>
      </c>
      <c r="G32" s="24">
        <f t="shared" si="7"/>
        <v>0.15028775751738649</v>
      </c>
      <c r="H32" s="6"/>
    </row>
    <row r="33" spans="1:8" x14ac:dyDescent="0.2">
      <c r="A33" s="2" t="s">
        <v>17</v>
      </c>
      <c r="B33" s="23">
        <f>Scheduled!B33+Charter!B33</f>
        <v>17.8709433512199</v>
      </c>
      <c r="C33" s="24">
        <f t="shared" si="5"/>
        <v>0.14675104898849281</v>
      </c>
      <c r="D33" s="23">
        <f>Scheduled!D33+Charter!D33</f>
        <v>18.085850899034099</v>
      </c>
      <c r="E33" s="24">
        <f t="shared" si="6"/>
        <v>0.37654895688861445</v>
      </c>
      <c r="F33" s="23">
        <f>Scheduled!F33+Charter!F33</f>
        <v>505.89653856415981</v>
      </c>
      <c r="G33" s="24">
        <f t="shared" si="7"/>
        <v>1.9014446212334328</v>
      </c>
      <c r="H33" s="6"/>
    </row>
    <row r="34" spans="1:8" x14ac:dyDescent="0.2">
      <c r="A34" s="2" t="s">
        <v>5</v>
      </c>
      <c r="B34" s="23">
        <f>Scheduled!B34+Charter!B34</f>
        <v>88.917387915046518</v>
      </c>
      <c r="C34" s="24">
        <f t="shared" si="5"/>
        <v>0.73016402622971122</v>
      </c>
      <c r="D34" s="23">
        <f>Scheduled!D34+Charter!D34</f>
        <v>36.248858980717898</v>
      </c>
      <c r="E34" s="24">
        <f t="shared" si="6"/>
        <v>0.75470433289488059</v>
      </c>
      <c r="F34" s="23">
        <f>Scheduled!F34+Charter!F34</f>
        <v>16884.189767459069</v>
      </c>
      <c r="G34" s="24">
        <f t="shared" si="7"/>
        <v>63.460311288822965</v>
      </c>
      <c r="H34" s="6"/>
    </row>
    <row r="35" spans="1:8" x14ac:dyDescent="0.2">
      <c r="A35" s="2" t="s">
        <v>6</v>
      </c>
      <c r="B35" s="23">
        <f>Scheduled!B35+Charter!B35</f>
        <v>0.44170198672924699</v>
      </c>
      <c r="C35" s="24">
        <f t="shared" si="5"/>
        <v>3.6271297277876259E-3</v>
      </c>
      <c r="D35" s="23">
        <f>Scheduled!D35+Charter!D35</f>
        <v>2.6407102756892198</v>
      </c>
      <c r="E35" s="24">
        <f t="shared" si="6"/>
        <v>5.4979812965776802E-2</v>
      </c>
      <c r="F35" s="23">
        <f>Scheduled!F35+Charter!F35</f>
        <v>361.59241060970123</v>
      </c>
      <c r="G35" s="24">
        <f t="shared" si="7"/>
        <v>1.3590682912835343</v>
      </c>
      <c r="H35" s="6"/>
    </row>
    <row r="36" spans="1:8" x14ac:dyDescent="0.2">
      <c r="A36" s="2" t="s">
        <v>7</v>
      </c>
      <c r="B36" s="23">
        <f>Scheduled!B36+Charter!B36</f>
        <v>420.56417469790699</v>
      </c>
      <c r="C36" s="24">
        <f t="shared" si="5"/>
        <v>3.4535520924072882</v>
      </c>
      <c r="D36" s="23">
        <f>Scheduled!D36+Charter!D36</f>
        <v>61.259683388114254</v>
      </c>
      <c r="E36" s="24">
        <f t="shared" si="6"/>
        <v>1.2754318283334483</v>
      </c>
      <c r="F36" s="23">
        <f>Scheduled!F36+Charter!F36</f>
        <v>92.171939629013892</v>
      </c>
      <c r="G36" s="24">
        <f t="shared" si="7"/>
        <v>0.34643415298642927</v>
      </c>
      <c r="H36" s="6"/>
    </row>
    <row r="37" spans="1:8" x14ac:dyDescent="0.2">
      <c r="A37" s="2" t="s">
        <v>8</v>
      </c>
      <c r="B37" s="23">
        <f>Scheduled!B37+Charter!B37</f>
        <v>474.94119988065881</v>
      </c>
      <c r="C37" s="24">
        <f t="shared" si="5"/>
        <v>3.9000805900703837</v>
      </c>
      <c r="D37" s="23">
        <f>Scheduled!D37+Charter!D37</f>
        <v>31.055256092371149</v>
      </c>
      <c r="E37" s="24">
        <f t="shared" si="6"/>
        <v>0.64657307819095577</v>
      </c>
      <c r="F37" s="23">
        <f>Scheduled!F37+Charter!F37</f>
        <v>63.492974657334202</v>
      </c>
      <c r="G37" s="24">
        <f t="shared" si="7"/>
        <v>0.23864242181010206</v>
      </c>
      <c r="H37" s="6"/>
    </row>
    <row r="38" spans="1:8" x14ac:dyDescent="0.2">
      <c r="A38" s="2" t="s">
        <v>9</v>
      </c>
      <c r="B38" s="23">
        <f>Scheduled!B38+Charter!B38</f>
        <v>224.47373227422892</v>
      </c>
      <c r="C38" s="24">
        <f t="shared" si="5"/>
        <v>1.8433137542991833</v>
      </c>
      <c r="D38" s="23">
        <f>Scheduled!D38+Charter!D38</f>
        <v>16.376727558190328</v>
      </c>
      <c r="E38" s="24">
        <f t="shared" si="6"/>
        <v>0.34096486329072478</v>
      </c>
      <c r="F38" s="23">
        <f>Scheduled!F38+Charter!F38</f>
        <v>980.922930416344</v>
      </c>
      <c r="G38" s="24">
        <f t="shared" si="7"/>
        <v>3.6868618140350167</v>
      </c>
      <c r="H38" s="6"/>
    </row>
    <row r="39" spans="1:8" x14ac:dyDescent="0.2">
      <c r="A39" s="2" t="s">
        <v>10</v>
      </c>
      <c r="B39" s="23">
        <f>Scheduled!B39+Charter!B39</f>
        <v>8952.9263424559231</v>
      </c>
      <c r="C39" s="24">
        <f t="shared" si="5"/>
        <v>73.518857200251333</v>
      </c>
      <c r="D39" s="23">
        <f>Scheduled!D39+Charter!D39</f>
        <v>777.0525705261332</v>
      </c>
      <c r="E39" s="24">
        <f t="shared" si="6"/>
        <v>16.178300734241844</v>
      </c>
      <c r="F39" s="23">
        <f>Scheduled!F39+Charter!F39</f>
        <v>1418.3358375638279</v>
      </c>
      <c r="G39" s="24">
        <f t="shared" si="7"/>
        <v>5.3309063096037104</v>
      </c>
      <c r="H39" s="6"/>
    </row>
    <row r="40" spans="1:8" x14ac:dyDescent="0.2">
      <c r="A40" s="2" t="s">
        <v>25</v>
      </c>
      <c r="B40" s="23">
        <f>Scheduled!B40+Charter!B40</f>
        <v>137.11374603833099</v>
      </c>
      <c r="C40" s="24">
        <f t="shared" si="5"/>
        <v>1.1259386629130206</v>
      </c>
      <c r="D40" s="23">
        <f>Scheduled!D40+Charter!D40</f>
        <v>562.35537859176918</v>
      </c>
      <c r="E40" s="24">
        <f t="shared" si="6"/>
        <v>11.708286902925954</v>
      </c>
      <c r="F40" s="23">
        <f>Scheduled!F40+Charter!F40</f>
        <v>5174.7768516419674</v>
      </c>
      <c r="G40" s="24">
        <f t="shared" si="7"/>
        <v>19.44973104296108</v>
      </c>
      <c r="H40" s="6"/>
    </row>
    <row r="41" spans="1:8" x14ac:dyDescent="0.2">
      <c r="A41" s="2"/>
      <c r="B41" s="23"/>
      <c r="C41" s="24"/>
      <c r="D41" s="23"/>
      <c r="E41" s="24"/>
      <c r="F41" s="23"/>
      <c r="G41" s="24"/>
      <c r="H41" s="6"/>
    </row>
    <row r="42" spans="1:8" x14ac:dyDescent="0.2">
      <c r="A42" s="2" t="s">
        <v>28</v>
      </c>
      <c r="B42" s="23">
        <f>Scheduled!B42+Charter!B42</f>
        <v>0</v>
      </c>
      <c r="C42" s="24">
        <f>B42/B$44*100</f>
        <v>0</v>
      </c>
      <c r="D42" s="23">
        <f>Scheduled!D42+Charter!D42</f>
        <v>0</v>
      </c>
      <c r="E42" s="24">
        <f>D42/D$44*100</f>
        <v>0</v>
      </c>
      <c r="F42" s="23">
        <f>Scheduled!F42+Charter!F42</f>
        <v>0</v>
      </c>
      <c r="G42" s="24">
        <f>F42/F$44*100</f>
        <v>0</v>
      </c>
      <c r="H42" s="6"/>
    </row>
    <row r="43" spans="1:8" x14ac:dyDescent="0.2">
      <c r="A43" s="2"/>
      <c r="B43" s="25"/>
      <c r="C43" s="24"/>
      <c r="D43" s="25"/>
      <c r="E43" s="24"/>
      <c r="F43" s="25"/>
      <c r="G43" s="24"/>
      <c r="H43" s="6"/>
    </row>
    <row r="44" spans="1:8" x14ac:dyDescent="0.2">
      <c r="A44" s="15" t="s">
        <v>11</v>
      </c>
      <c r="B44" s="26">
        <f>SUM(B31:B42)</f>
        <v>12177.727842082557</v>
      </c>
      <c r="C44" s="27">
        <v>100</v>
      </c>
      <c r="D44" s="26">
        <f>SUM(D31:D42)</f>
        <v>4803.0543089205821</v>
      </c>
      <c r="E44" s="27">
        <v>100</v>
      </c>
      <c r="F44" s="26">
        <f>SUM(F31:F42)</f>
        <v>26605.90442208061</v>
      </c>
      <c r="G44" s="27">
        <v>100</v>
      </c>
      <c r="H44" s="6"/>
    </row>
    <row r="46" spans="1:8" ht="12" customHeight="1" x14ac:dyDescent="0.2">
      <c r="A46" s="28" t="s">
        <v>26</v>
      </c>
    </row>
    <row r="47" spans="1:8" x14ac:dyDescent="0.2">
      <c r="A47" s="20"/>
      <c r="B47" s="6"/>
      <c r="C47" s="6"/>
      <c r="D47" s="6"/>
      <c r="E47" s="6"/>
      <c r="F47" s="6"/>
      <c r="G47" s="6"/>
      <c r="H47" s="6"/>
    </row>
    <row r="49" spans="1:11" ht="10.5" x14ac:dyDescent="0.25">
      <c r="A49" s="4" t="s">
        <v>36</v>
      </c>
    </row>
    <row r="50" spans="1:11" x14ac:dyDescent="0.2">
      <c r="A50" s="7" t="s">
        <v>35</v>
      </c>
      <c r="B50" s="8"/>
      <c r="C50" s="8"/>
      <c r="D50" s="8"/>
      <c r="E50" s="8"/>
      <c r="F50" s="8"/>
      <c r="G50" s="8"/>
      <c r="H50" s="8"/>
      <c r="I50" s="7"/>
      <c r="J50" s="7"/>
      <c r="K50" s="7"/>
    </row>
    <row r="52" spans="1:11" x14ac:dyDescent="0.2">
      <c r="A52" s="1" t="s">
        <v>14</v>
      </c>
      <c r="B52" s="9" t="s">
        <v>30</v>
      </c>
      <c r="C52" s="12"/>
      <c r="D52" s="9" t="s">
        <v>31</v>
      </c>
      <c r="E52" s="12"/>
      <c r="F52" s="9" t="s">
        <v>32</v>
      </c>
      <c r="G52" s="12"/>
      <c r="H52" s="9" t="s">
        <v>33</v>
      </c>
      <c r="I52" s="12"/>
    </row>
    <row r="53" spans="1:11" x14ac:dyDescent="0.2">
      <c r="A53" s="3"/>
      <c r="B53" s="11" t="s">
        <v>12</v>
      </c>
      <c r="C53" s="14" t="s">
        <v>13</v>
      </c>
      <c r="D53" s="11" t="s">
        <v>12</v>
      </c>
      <c r="E53" s="14" t="s">
        <v>13</v>
      </c>
      <c r="F53" s="11" t="s">
        <v>12</v>
      </c>
      <c r="G53" s="14" t="s">
        <v>13</v>
      </c>
      <c r="H53" s="11" t="s">
        <v>12</v>
      </c>
      <c r="I53" s="14" t="s">
        <v>13</v>
      </c>
    </row>
    <row r="54" spans="1:11" x14ac:dyDescent="0.2">
      <c r="A54" s="1"/>
      <c r="B54" s="10"/>
      <c r="C54" s="13"/>
      <c r="D54" s="10"/>
      <c r="E54" s="13"/>
      <c r="F54" s="18"/>
      <c r="G54" s="16"/>
      <c r="H54" s="10"/>
      <c r="I54" s="16"/>
    </row>
    <row r="55" spans="1:11" x14ac:dyDescent="0.2">
      <c r="A55" s="2" t="s">
        <v>4</v>
      </c>
      <c r="B55" s="23">
        <f>Scheduled!B55+Charter!B55</f>
        <v>0</v>
      </c>
      <c r="C55" s="24">
        <f>B55/B$68*100</f>
        <v>0</v>
      </c>
      <c r="D55" s="23">
        <f>Scheduled!D55+Charter!D55</f>
        <v>0</v>
      </c>
      <c r="E55" s="24">
        <f>D55/D$68*100</f>
        <v>0</v>
      </c>
      <c r="F55" s="23">
        <f>Scheduled!F55+Charter!F55</f>
        <v>0</v>
      </c>
      <c r="G55" s="24">
        <f>F55/F$68*100</f>
        <v>0</v>
      </c>
      <c r="H55" s="23">
        <f>Scheduled!H55+Charter!H55</f>
        <v>0</v>
      </c>
      <c r="I55" s="24">
        <f>H55/H$68*100</f>
        <v>0</v>
      </c>
    </row>
    <row r="56" spans="1:11" x14ac:dyDescent="0.2">
      <c r="A56" s="2" t="s">
        <v>16</v>
      </c>
      <c r="B56" s="23">
        <f>Scheduled!B56+Charter!B56</f>
        <v>0</v>
      </c>
      <c r="C56" s="24">
        <f t="shared" ref="C56:C64" si="8">B56/B$68*100</f>
        <v>0</v>
      </c>
      <c r="D56" s="23">
        <f>Scheduled!D56+Charter!D56</f>
        <v>0</v>
      </c>
      <c r="E56" s="24">
        <f t="shared" ref="E56:E66" si="9">D56/D$68*100</f>
        <v>0</v>
      </c>
      <c r="F56" s="23">
        <f>Scheduled!F56+Charter!F56</f>
        <v>0</v>
      </c>
      <c r="G56" s="24">
        <f t="shared" ref="G56:G66" si="10">F56/F$68*100</f>
        <v>0</v>
      </c>
      <c r="H56" s="23">
        <f>Scheduled!H56+Charter!H56</f>
        <v>0</v>
      </c>
      <c r="I56" s="24">
        <f t="shared" ref="I56:I66" si="11">H56/H$68*100</f>
        <v>0</v>
      </c>
    </row>
    <row r="57" spans="1:11" x14ac:dyDescent="0.2">
      <c r="A57" s="2" t="s">
        <v>17</v>
      </c>
      <c r="B57" s="23">
        <f>Scheduled!B57+Charter!B57</f>
        <v>24.710934651005303</v>
      </c>
      <c r="C57" s="24">
        <f t="shared" si="8"/>
        <v>1.0159694559177528</v>
      </c>
      <c r="D57" s="23">
        <f>Scheduled!D57+Charter!D57</f>
        <v>104.84152492593655</v>
      </c>
      <c r="E57" s="24">
        <f t="shared" si="9"/>
        <v>0.74560734356930158</v>
      </c>
      <c r="F57" s="23">
        <f>Scheduled!F57+Charter!F57</f>
        <v>12.75121433883902</v>
      </c>
      <c r="G57" s="24">
        <f t="shared" si="10"/>
        <v>0.13447558988330988</v>
      </c>
      <c r="H57" s="23">
        <f>Scheduled!H57+Charter!H57</f>
        <v>0.26296802860733698</v>
      </c>
      <c r="I57" s="24">
        <f t="shared" si="11"/>
        <v>3.0227632240940432E-2</v>
      </c>
    </row>
    <row r="58" spans="1:11" x14ac:dyDescent="0.2">
      <c r="A58" s="2" t="s">
        <v>5</v>
      </c>
      <c r="B58" s="23">
        <f>Scheduled!B58+Charter!B58</f>
        <v>18.372283109423989</v>
      </c>
      <c r="C58" s="24">
        <f t="shared" si="8"/>
        <v>0.75536108764259313</v>
      </c>
      <c r="D58" s="23">
        <f>Scheduled!D58+Charter!D58</f>
        <v>54.790216540895408</v>
      </c>
      <c r="E58" s="24">
        <f t="shared" si="9"/>
        <v>0.38965465103166896</v>
      </c>
      <c r="F58" s="23">
        <f>Scheduled!F58+Charter!F58</f>
        <v>42.097223032440191</v>
      </c>
      <c r="G58" s="24">
        <f t="shared" si="10"/>
        <v>0.44396155137112092</v>
      </c>
      <c r="H58" s="23">
        <f>Scheduled!H58+Charter!H58</f>
        <v>6.6595770727513506E-2</v>
      </c>
      <c r="I58" s="24">
        <f t="shared" si="11"/>
        <v>7.6550464214762701E-3</v>
      </c>
    </row>
    <row r="59" spans="1:11" x14ac:dyDescent="0.2">
      <c r="A59" s="2" t="s">
        <v>6</v>
      </c>
      <c r="B59" s="23">
        <f>Scheduled!B59+Charter!B59</f>
        <v>2389.1685105834358</v>
      </c>
      <c r="C59" s="24">
        <f t="shared" si="8"/>
        <v>98.228669456439661</v>
      </c>
      <c r="D59" s="23">
        <f>Scheduled!D59+Charter!D59</f>
        <v>13893.726747550552</v>
      </c>
      <c r="E59" s="24">
        <f t="shared" si="9"/>
        <v>98.808794509971491</v>
      </c>
      <c r="F59" s="23">
        <f>Scheduled!F59+Charter!F59</f>
        <v>9419.5867185773513</v>
      </c>
      <c r="G59" s="24">
        <f t="shared" si="10"/>
        <v>99.339909657028954</v>
      </c>
      <c r="H59" s="23">
        <f>Scheduled!H59+Charter!H59</f>
        <v>869.62950713038208</v>
      </c>
      <c r="I59" s="24">
        <f t="shared" si="11"/>
        <v>99.962117321337573</v>
      </c>
    </row>
    <row r="60" spans="1:11" x14ac:dyDescent="0.2">
      <c r="A60" s="2" t="s">
        <v>7</v>
      </c>
      <c r="B60" s="23">
        <f>Scheduled!B60+Charter!B60</f>
        <v>0</v>
      </c>
      <c r="C60" s="24">
        <f t="shared" si="8"/>
        <v>0</v>
      </c>
      <c r="D60" s="23">
        <f>Scheduled!D60+Charter!D60</f>
        <v>0</v>
      </c>
      <c r="E60" s="24">
        <f t="shared" si="9"/>
        <v>0</v>
      </c>
      <c r="F60" s="23">
        <f>Scheduled!F60+Charter!F60</f>
        <v>0</v>
      </c>
      <c r="G60" s="24">
        <f t="shared" si="10"/>
        <v>0</v>
      </c>
      <c r="H60" s="23">
        <f>Scheduled!H60+Charter!H60</f>
        <v>0</v>
      </c>
      <c r="I60" s="24">
        <f t="shared" si="11"/>
        <v>0</v>
      </c>
    </row>
    <row r="61" spans="1:11" x14ac:dyDescent="0.2">
      <c r="A61" s="2" t="s">
        <v>8</v>
      </c>
      <c r="B61" s="23">
        <f>Scheduled!B61+Charter!B61</f>
        <v>0</v>
      </c>
      <c r="C61" s="24">
        <f t="shared" si="8"/>
        <v>0</v>
      </c>
      <c r="D61" s="23">
        <f>Scheduled!D61+Charter!D61</f>
        <v>0</v>
      </c>
      <c r="E61" s="24">
        <f t="shared" si="9"/>
        <v>0</v>
      </c>
      <c r="F61" s="23">
        <f>Scheduled!F61+Charter!F61</f>
        <v>0</v>
      </c>
      <c r="G61" s="24">
        <f t="shared" si="10"/>
        <v>0</v>
      </c>
      <c r="H61" s="23">
        <f>Scheduled!H61+Charter!H61</f>
        <v>0</v>
      </c>
      <c r="I61" s="24">
        <f t="shared" si="11"/>
        <v>0</v>
      </c>
    </row>
    <row r="62" spans="1:11" x14ac:dyDescent="0.2">
      <c r="A62" s="2" t="s">
        <v>9</v>
      </c>
      <c r="B62" s="23">
        <f>Scheduled!B62+Charter!B62</f>
        <v>0</v>
      </c>
      <c r="C62" s="24">
        <f t="shared" si="8"/>
        <v>0</v>
      </c>
      <c r="D62" s="23">
        <f>Scheduled!D62+Charter!D62</f>
        <v>0</v>
      </c>
      <c r="E62" s="24">
        <f t="shared" si="9"/>
        <v>0</v>
      </c>
      <c r="F62" s="23">
        <f>Scheduled!F62+Charter!F62</f>
        <v>0</v>
      </c>
      <c r="G62" s="24">
        <f t="shared" si="10"/>
        <v>0</v>
      </c>
      <c r="H62" s="23">
        <f>Scheduled!H62+Charter!H62</f>
        <v>0</v>
      </c>
      <c r="I62" s="24">
        <f t="shared" si="11"/>
        <v>0</v>
      </c>
    </row>
    <row r="63" spans="1:11" x14ac:dyDescent="0.2">
      <c r="A63" s="2" t="s">
        <v>10</v>
      </c>
      <c r="B63" s="23">
        <f>Scheduled!B63+Charter!B63</f>
        <v>0</v>
      </c>
      <c r="C63" s="24">
        <f t="shared" si="8"/>
        <v>0</v>
      </c>
      <c r="D63" s="23">
        <f>Scheduled!D63+Charter!D63</f>
        <v>0</v>
      </c>
      <c r="E63" s="24">
        <f t="shared" si="9"/>
        <v>0</v>
      </c>
      <c r="F63" s="23">
        <f>Scheduled!F63+Charter!F63</f>
        <v>1.0806249999999999</v>
      </c>
      <c r="G63" s="24">
        <f t="shared" si="10"/>
        <v>1.1396380019668206E-2</v>
      </c>
      <c r="H63" s="23">
        <f>Scheduled!H63+Charter!H63</f>
        <v>0</v>
      </c>
      <c r="I63" s="24">
        <f t="shared" si="11"/>
        <v>0</v>
      </c>
    </row>
    <row r="64" spans="1:11" x14ac:dyDescent="0.2">
      <c r="A64" s="2" t="s">
        <v>25</v>
      </c>
      <c r="B64" s="23">
        <f>Scheduled!B64+Charter!B64</f>
        <v>0</v>
      </c>
      <c r="C64" s="24">
        <f t="shared" si="8"/>
        <v>0</v>
      </c>
      <c r="D64" s="23">
        <f>Scheduled!D64+Charter!D64</f>
        <v>7.8663406696497402</v>
      </c>
      <c r="E64" s="24">
        <f t="shared" si="9"/>
        <v>5.5943495427523318E-2</v>
      </c>
      <c r="F64" s="23">
        <f>Scheduled!F64+Charter!F64</f>
        <v>6.6618766498849906</v>
      </c>
      <c r="G64" s="24">
        <f t="shared" si="10"/>
        <v>7.0256821696928595E-2</v>
      </c>
      <c r="H64" s="23">
        <f>Scheduled!H64+Charter!H64</f>
        <v>0</v>
      </c>
      <c r="I64" s="24">
        <f t="shared" si="11"/>
        <v>0</v>
      </c>
    </row>
    <row r="65" spans="1:9" x14ac:dyDescent="0.2">
      <c r="A65" s="2"/>
      <c r="B65" s="23"/>
      <c r="C65" s="24"/>
      <c r="D65" s="23"/>
      <c r="E65" s="24"/>
      <c r="F65" s="23"/>
      <c r="G65" s="24"/>
      <c r="H65" s="23"/>
      <c r="I65" s="24"/>
    </row>
    <row r="66" spans="1:9" x14ac:dyDescent="0.2">
      <c r="A66" s="2" t="s">
        <v>28</v>
      </c>
      <c r="B66" s="23">
        <f>Scheduled!B66+Charter!B66</f>
        <v>0</v>
      </c>
      <c r="C66" s="24">
        <f>B66/B$68*100</f>
        <v>0</v>
      </c>
      <c r="D66" s="23">
        <f>Scheduled!D66+Charter!D66</f>
        <v>0</v>
      </c>
      <c r="E66" s="24">
        <f t="shared" si="9"/>
        <v>0</v>
      </c>
      <c r="F66" s="23">
        <f>Scheduled!F66+Charter!F66</f>
        <v>0</v>
      </c>
      <c r="G66" s="24">
        <f t="shared" si="10"/>
        <v>0</v>
      </c>
      <c r="H66" s="23">
        <f>Scheduled!H66+Charter!H66</f>
        <v>0</v>
      </c>
      <c r="I66" s="24">
        <f t="shared" si="11"/>
        <v>0</v>
      </c>
    </row>
    <row r="67" spans="1:9" x14ac:dyDescent="0.2">
      <c r="A67" s="2"/>
      <c r="B67" s="25"/>
      <c r="C67" s="24"/>
      <c r="D67" s="25"/>
      <c r="E67" s="24"/>
      <c r="F67" s="25"/>
      <c r="G67" s="24"/>
      <c r="H67" s="25"/>
      <c r="I67" s="24"/>
    </row>
    <row r="68" spans="1:9" x14ac:dyDescent="0.2">
      <c r="A68" s="15" t="s">
        <v>11</v>
      </c>
      <c r="B68" s="26">
        <f>SUM(B55:B66)</f>
        <v>2432.2517283438651</v>
      </c>
      <c r="C68" s="27">
        <v>100</v>
      </c>
      <c r="D68" s="26">
        <f>SUM(D55:D66)</f>
        <v>14061.224829687035</v>
      </c>
      <c r="E68" s="27">
        <v>100</v>
      </c>
      <c r="F68" s="26">
        <f>SUM(F55:F66)</f>
        <v>9482.1776575985168</v>
      </c>
      <c r="G68" s="27">
        <v>100</v>
      </c>
      <c r="H68" s="26">
        <f>SUM(H55:H66)</f>
        <v>869.95907092971697</v>
      </c>
      <c r="I68" s="27">
        <v>100</v>
      </c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Scheduled</vt:lpstr>
      <vt:lpstr>Charter</vt:lpstr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 Young</cp:lastModifiedBy>
  <cp:lastPrinted>2024-03-13T11:06:10Z</cp:lastPrinted>
  <dcterms:created xsi:type="dcterms:W3CDTF">2001-07-09T11:14:39Z</dcterms:created>
  <dcterms:modified xsi:type="dcterms:W3CDTF">2024-03-13T11:09:10Z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2024-03-13T09:59:24Z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a6c7f7b8-94bf-4e02-894f-c71fda23c86b</vt:lpwstr>
  </property>
  <property fmtid="{D5CDD505-2E9C-101B-9397-08002B2CF9AE}" pid="8" name="MSIP_Label_1e6039e1-a83a-4485-9581-62128b86c05c_ContentBits">
    <vt:lpwstr>3</vt:lpwstr>
  </property>
</Properties>
</file>